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75" activeTab="0"/>
  </bookViews>
  <sheets>
    <sheet name="汇总" sheetId="1" r:id="rId1"/>
    <sheet name="材料检测" sheetId="2" r:id="rId2"/>
    <sheet name="安全机械、材料检测" sheetId="3" r:id="rId3"/>
    <sheet name="主体结构检测" sheetId="4" r:id="rId4"/>
    <sheet name="钢结构检测" sheetId="5" r:id="rId5"/>
    <sheet name="电气及设备工程检测" sheetId="6" r:id="rId6"/>
    <sheet name="建筑节能及绿色建筑检测" sheetId="7" r:id="rId7"/>
    <sheet name="玻璃门窗工程检测" sheetId="8" r:id="rId8"/>
    <sheet name="室内空气检测" sheetId="9" r:id="rId9"/>
    <sheet name="消防设施检测" sheetId="10" r:id="rId10"/>
    <sheet name="工程监测" sheetId="11" r:id="rId11"/>
  </sheets>
  <definedNames>
    <definedName name="a">#REF!</definedName>
    <definedName name="_xlnm.Print_Area" localSheetId="1">'材料检测'!$A$1:$H$296</definedName>
    <definedName name="_xlnm.Print_Area" localSheetId="2">'安全机械、材料检测'!$A$1:$H$15</definedName>
  </definedNames>
  <calcPr fullCalcOnLoad="1"/>
</workbook>
</file>

<file path=xl/sharedStrings.xml><?xml version="1.0" encoding="utf-8"?>
<sst xmlns="http://schemas.openxmlformats.org/spreadsheetml/2006/main" count="1435" uniqueCount="796">
  <si>
    <t>广东省医学科学院建设项目第三方检测监测服务项目工程量清单</t>
  </si>
  <si>
    <t>序号</t>
  </si>
  <si>
    <t>检测项目</t>
  </si>
  <si>
    <t>含税金额最高限（元）</t>
  </si>
  <si>
    <r>
      <t xml:space="preserve">投标下浮率（%）
</t>
    </r>
    <r>
      <rPr>
        <b/>
        <sz val="14"/>
        <color indexed="10"/>
        <rFont val="宋体"/>
        <family val="0"/>
      </rPr>
      <t>（综合单价及总价的下浮率，不得低于44%，低于44%为无效报价）</t>
    </r>
  </si>
  <si>
    <r>
      <t xml:space="preserve">投标总价（元）
</t>
    </r>
    <r>
      <rPr>
        <b/>
        <sz val="14"/>
        <color indexed="10"/>
        <rFont val="宋体"/>
        <family val="0"/>
      </rPr>
      <t>（投标总价=3039691.37(1-投标下浮率)，不得高于170万元，高于170万元为无效报价）</t>
    </r>
  </si>
  <si>
    <t>材料检测</t>
  </si>
  <si>
    <t>请填写</t>
  </si>
  <si>
    <t>2</t>
  </si>
  <si>
    <t>安全机械及材料检测</t>
  </si>
  <si>
    <t>主体结构检测</t>
  </si>
  <si>
    <t>4</t>
  </si>
  <si>
    <t>钢结构检测</t>
  </si>
  <si>
    <t>5</t>
  </si>
  <si>
    <t>电气及设备工程检测</t>
  </si>
  <si>
    <t>6</t>
  </si>
  <si>
    <t>建筑节能及绿色建筑检测</t>
  </si>
  <si>
    <t>7</t>
  </si>
  <si>
    <t>玻璃门窗工程检测</t>
  </si>
  <si>
    <t>8</t>
  </si>
  <si>
    <t>室内空气检测</t>
  </si>
  <si>
    <t>9</t>
  </si>
  <si>
    <t>消防设施检测</t>
  </si>
  <si>
    <t>10</t>
  </si>
  <si>
    <t>工程监测</t>
  </si>
  <si>
    <t>11</t>
  </si>
  <si>
    <t>合计</t>
  </si>
  <si>
    <t>材料检测清单</t>
  </si>
  <si>
    <t>检测产品/对象</t>
  </si>
  <si>
    <t>检测项目/参数</t>
  </si>
  <si>
    <t>单位</t>
  </si>
  <si>
    <t>数量
（暂估）</t>
  </si>
  <si>
    <t>综合单价（元）</t>
  </si>
  <si>
    <t>合价（元）</t>
  </si>
  <si>
    <t>收费依据</t>
  </si>
  <si>
    <t>水泥</t>
  </si>
  <si>
    <t>胶砂强度</t>
  </si>
  <si>
    <t>组</t>
  </si>
  <si>
    <t>粤建检协[2015]8号4.1.5</t>
  </si>
  <si>
    <t>凝结时间</t>
  </si>
  <si>
    <t>粤建检协[2015]8号4.1.1</t>
  </si>
  <si>
    <t>安定性</t>
  </si>
  <si>
    <t>粤建检协[2015]8号4.1.4</t>
  </si>
  <si>
    <t>氯离子</t>
  </si>
  <si>
    <t>粤建检协[2015]8号4.1.23</t>
  </si>
  <si>
    <t>砂</t>
  </si>
  <si>
    <t>表观密度</t>
  </si>
  <si>
    <t>粤建检协[2015]8号4.4.2</t>
  </si>
  <si>
    <t>颗粒级配</t>
  </si>
  <si>
    <t>粤建检协[2015]8号4.4.1</t>
  </si>
  <si>
    <t>含泥量</t>
  </si>
  <si>
    <t>粤建检协[2015]8号4.4.8</t>
  </si>
  <si>
    <t>泥块含量</t>
  </si>
  <si>
    <t>粤建检协[2015]8号4.4.9</t>
  </si>
  <si>
    <t>粤建检协[2015]8号4.4.15</t>
  </si>
  <si>
    <t>碎石</t>
  </si>
  <si>
    <t>粤建检协[2015]8号4.5.2</t>
  </si>
  <si>
    <t>粤建检协[2015]8号4.5.1</t>
  </si>
  <si>
    <t>粤建检协[2015]8号4.5.8</t>
  </si>
  <si>
    <t>粤建检协[2015]8号4.5.9</t>
  </si>
  <si>
    <t>坚固性</t>
  </si>
  <si>
    <t>粤建检协[2015]8号4.5.10</t>
  </si>
  <si>
    <t>压碎指标</t>
  </si>
  <si>
    <t>粤建检协[2015]8号4.5.12</t>
  </si>
  <si>
    <t>粉煤灰</t>
  </si>
  <si>
    <t>需水量比</t>
  </si>
  <si>
    <t>粤建检协[2015]8号4.13.5</t>
  </si>
  <si>
    <t>烧失量</t>
  </si>
  <si>
    <t>粤建检协[2015]8号4.13.9</t>
  </si>
  <si>
    <t>三氧化硫</t>
  </si>
  <si>
    <t>粤建检协[2015]8号4.13.10</t>
  </si>
  <si>
    <t>碱含量</t>
  </si>
  <si>
    <t>粤建检协[2015]8号4.13.13</t>
  </si>
  <si>
    <t>含水量</t>
  </si>
  <si>
    <t>粤建检协[2015]8号4.13.4</t>
  </si>
  <si>
    <t>粤建检协[2015]8号4.13.7</t>
  </si>
  <si>
    <t>游离氧化钙</t>
  </si>
  <si>
    <t>粤建检协[2015]8号4.13.12</t>
  </si>
  <si>
    <t>外加剂</t>
  </si>
  <si>
    <t>减水率</t>
  </si>
  <si>
    <t>粤建检协[2015]8号4.11.15</t>
  </si>
  <si>
    <t>泌水率比</t>
  </si>
  <si>
    <t>粤建检协[2015]8号4.11.16</t>
  </si>
  <si>
    <t>抗压强度比</t>
  </si>
  <si>
    <t>粤建检协[2015]8号4.11.10</t>
  </si>
  <si>
    <t>含气量</t>
  </si>
  <si>
    <t>粤建检协[2015]8号4.11.19</t>
  </si>
  <si>
    <t>含固量或含水率</t>
  </si>
  <si>
    <t>粤建检协[2015]8号4.11.5</t>
  </si>
  <si>
    <t>氯离子含量</t>
  </si>
  <si>
    <t>粤建检协[2015]8号4.11.7</t>
  </si>
  <si>
    <t>总碱量</t>
  </si>
  <si>
    <t>硫酸钠</t>
  </si>
  <si>
    <t>粤建检协[2015]8号4.11.13</t>
  </si>
  <si>
    <t>混凝土配合比</t>
  </si>
  <si>
    <t>配合比设计/验证</t>
  </si>
  <si>
    <t>粤建检协[2015]8号4.8.9</t>
  </si>
  <si>
    <t>预拌混凝土氯离子</t>
  </si>
  <si>
    <t>粤建检协[2015]8号4.8.24</t>
  </si>
  <si>
    <t>硬化混凝土氯离子含量</t>
  </si>
  <si>
    <t>粤建检协[2015]8号4.8.23</t>
  </si>
  <si>
    <t>混凝土试块</t>
  </si>
  <si>
    <t>抗压强度</t>
  </si>
  <si>
    <t>粤建检协[2015]8号4.8.10</t>
  </si>
  <si>
    <t>混凝土抗渗</t>
  </si>
  <si>
    <t>抗渗等级</t>
  </si>
  <si>
    <t>粤建检协[2015]8号4.8.19</t>
  </si>
  <si>
    <t>砂浆试块</t>
  </si>
  <si>
    <t>粤建检协[2015]8号4.9.10</t>
  </si>
  <si>
    <t>水泥净浆试块抗压</t>
  </si>
  <si>
    <t>市场价</t>
  </si>
  <si>
    <t>钢筋原材</t>
  </si>
  <si>
    <t>屈服强度、抗拉强度、断后伸长率、弯曲</t>
  </si>
  <si>
    <t>粤建检协[2015]8号4.16.1</t>
  </si>
  <si>
    <t>重量偏差</t>
  </si>
  <si>
    <t>粤建检协[2015]8号4.16.2</t>
  </si>
  <si>
    <t>强屈比、超强比</t>
  </si>
  <si>
    <t>粤建检协[2015]8号4.16.4</t>
  </si>
  <si>
    <t>最大力总伸长率</t>
  </si>
  <si>
    <t>粤建检协[2015]8号4.16.3</t>
  </si>
  <si>
    <t>反向弯曲</t>
  </si>
  <si>
    <t>粤建检协[2015]8号4.16.6</t>
  </si>
  <si>
    <t>钢筋焊接</t>
  </si>
  <si>
    <t>抗拉强度</t>
  </si>
  <si>
    <t>粤建检协[2015]8号4.17.1</t>
  </si>
  <si>
    <t>机械连接</t>
  </si>
  <si>
    <t>粤建检协[2015]8号4.18.1</t>
  </si>
  <si>
    <t>残余变形</t>
  </si>
  <si>
    <t>粤建检协[2015]8号4.18.4</t>
  </si>
  <si>
    <t>钢筋焊接网</t>
  </si>
  <si>
    <t>拉伸</t>
  </si>
  <si>
    <t>弯曲</t>
  </si>
  <si>
    <t>粤建检协[2015]8号4.17.3</t>
  </si>
  <si>
    <t>剪切力</t>
  </si>
  <si>
    <t>粤建检协[2015]8号4.17.6</t>
  </si>
  <si>
    <t>钢材原材</t>
  </si>
  <si>
    <t>拉伸、弯曲</t>
  </si>
  <si>
    <t>冲击试验</t>
  </si>
  <si>
    <t>粤建检协[2015]8号4.16.5</t>
  </si>
  <si>
    <t>Z向性能</t>
  </si>
  <si>
    <t>粤建检协[2015]8号4.16.8</t>
  </si>
  <si>
    <t>焊接材料</t>
  </si>
  <si>
    <t>直径</t>
  </si>
  <si>
    <t>粤建检协[2015]8号4.31.1</t>
  </si>
  <si>
    <t>长度尺寸偏差</t>
  </si>
  <si>
    <t>偏心(不圆)度</t>
  </si>
  <si>
    <t>粤建检协[2015]8号4.31.2</t>
  </si>
  <si>
    <t>熔敷金属拉伸试验</t>
  </si>
  <si>
    <t>粤建检协[2015]8号4.31.3</t>
  </si>
  <si>
    <t>钢管圆管</t>
  </si>
  <si>
    <t>粤建检协[2015]8号4.25.3</t>
  </si>
  <si>
    <t>钢材化学分析</t>
  </si>
  <si>
    <t>C、Si、Mn、 P、S</t>
  </si>
  <si>
    <t>粤建检协[2015]8号4.16.9</t>
  </si>
  <si>
    <t>镀锌钢板</t>
  </si>
  <si>
    <t>镀锌层含量/厚度</t>
  </si>
  <si>
    <t>粤建检协[2015]8号4.25.7</t>
  </si>
  <si>
    <t>普通螺栓</t>
  </si>
  <si>
    <t>拉力试验</t>
  </si>
  <si>
    <t>剪切试验</t>
  </si>
  <si>
    <t>粤建检协[2015]8号4.20.7</t>
  </si>
  <si>
    <t>大六角高强螺栓</t>
  </si>
  <si>
    <t>扭矩系数</t>
  </si>
  <si>
    <t>粤建检协[2015]8号4.19.5</t>
  </si>
  <si>
    <t>扭剪型高强度螺栓</t>
  </si>
  <si>
    <t>紧固轴力</t>
  </si>
  <si>
    <t>粤建检协[2015]8号4.19.6</t>
  </si>
  <si>
    <t>高强度螺栓连接摩擦面</t>
  </si>
  <si>
    <t>抗滑移系数</t>
  </si>
  <si>
    <t>粤建检协[2015]8号4.19.7</t>
  </si>
  <si>
    <t>钢结构防腐涂料</t>
  </si>
  <si>
    <t>在容器中状态</t>
  </si>
  <si>
    <t>粤建检协[2015]8号4.35.24</t>
  </si>
  <si>
    <t>干燥时间（表干）</t>
  </si>
  <si>
    <t>粤建检协[2015]8号4.35.7</t>
  </si>
  <si>
    <t>涂膜外观</t>
  </si>
  <si>
    <t>粤建检协[2015]8号4.35.28</t>
  </si>
  <si>
    <t>施工性</t>
  </si>
  <si>
    <t>粤建检协[2015]8号4.35.26</t>
  </si>
  <si>
    <t>附着力</t>
  </si>
  <si>
    <t>粤建检协[2015]8号4.35.5</t>
  </si>
  <si>
    <t>不挥发物中锌含量</t>
  </si>
  <si>
    <t>钢结构防火涂料</t>
  </si>
  <si>
    <t>容器中状态</t>
  </si>
  <si>
    <t>粘结强度</t>
  </si>
  <si>
    <t>粤建检协[2015]8号4.35.14</t>
  </si>
  <si>
    <t>初期干燥抗裂性</t>
  </si>
  <si>
    <t>粤建检协[2015]8号4.35.2</t>
  </si>
  <si>
    <t>抗压强度（非膨胀型检）</t>
  </si>
  <si>
    <t>粤建检协[2015]8号4.35.8</t>
  </si>
  <si>
    <t>粘钢胶/浸渍胶</t>
  </si>
  <si>
    <t>粤建检协[2015]8号4.36.2</t>
  </si>
  <si>
    <t>弹性模量</t>
  </si>
  <si>
    <t>伸长率</t>
  </si>
  <si>
    <t>粤建检协[2015]8号4.36.5</t>
  </si>
  <si>
    <t>抗弯强度</t>
  </si>
  <si>
    <t>粤建检协[2015]8号4.36.4</t>
  </si>
  <si>
    <t>钢-钢拉伸剪切强度标准值</t>
  </si>
  <si>
    <t>粤建检协[2015]8号4.36.6</t>
  </si>
  <si>
    <t>钢对C45混凝土拉伸粘结强度</t>
  </si>
  <si>
    <t>粤建检协[2015]8号4.36.8</t>
  </si>
  <si>
    <t>锚固胶/植筋胶</t>
  </si>
  <si>
    <t>劈裂抗拉强度</t>
  </si>
  <si>
    <t>粤建检协[2015]8号4.36.1</t>
  </si>
  <si>
    <t>碳纤维布</t>
  </si>
  <si>
    <t>拉伸强度</t>
  </si>
  <si>
    <t>粤建检协[2015]8号4.33.1</t>
  </si>
  <si>
    <t>粤建检协[2015]8号4.33.2</t>
  </si>
  <si>
    <t>纤维复合材与基材正拉粘结强度</t>
  </si>
  <si>
    <t>粤建检协[2015]8号4.33.4</t>
  </si>
  <si>
    <t>单位面积质量</t>
  </si>
  <si>
    <t>粤建检协[2015]8号4.33.6</t>
  </si>
  <si>
    <t>K数</t>
  </si>
  <si>
    <t>粤建检协[2015]8号4.33.8</t>
  </si>
  <si>
    <t>蒸压加气混凝土砌块</t>
  </si>
  <si>
    <t>粤建检协[2015]8号4.27.8</t>
  </si>
  <si>
    <t>干体积密度</t>
  </si>
  <si>
    <t>粤建检协[2015]8号4.27.11</t>
  </si>
  <si>
    <t>导热系数</t>
  </si>
  <si>
    <t>粤建检协[2015]8号4.27.13</t>
  </si>
  <si>
    <t>砌墙砖</t>
  </si>
  <si>
    <t>粤建检协[2015]8号4.26.4</t>
  </si>
  <si>
    <t>密度</t>
  </si>
  <si>
    <t>粤建检协[2015]8号4.26.6</t>
  </si>
  <si>
    <t>预拌砂浆</t>
  </si>
  <si>
    <t>稠度</t>
  </si>
  <si>
    <t>粤建检协[2015]8号4.9.2</t>
  </si>
  <si>
    <t>保水率</t>
  </si>
  <si>
    <t>粤建检协[2015]8号4.9.25</t>
  </si>
  <si>
    <t>14d拉伸粘结强度</t>
  </si>
  <si>
    <t>粤建检协[2015]8号4.9.19</t>
  </si>
  <si>
    <t>聚合物水泥砂浆</t>
  </si>
  <si>
    <t>粤建检协[2015]8号4.9.6</t>
  </si>
  <si>
    <t>抗渗压力</t>
  </si>
  <si>
    <t>粤建检协[2015]8号4.12.13</t>
  </si>
  <si>
    <t>抗折强度</t>
  </si>
  <si>
    <t>粤建检协[2015]8号4.12.12</t>
  </si>
  <si>
    <t>粤建检协[2015]8号4.12.18</t>
  </si>
  <si>
    <t>防水卷材</t>
  </si>
  <si>
    <t>纵横向拉力</t>
  </si>
  <si>
    <t>粤建检协[2015]8号4.38.5</t>
  </si>
  <si>
    <t>钉杆撕裂强度</t>
  </si>
  <si>
    <t>粤建检协[2015]8号4.38.6</t>
  </si>
  <si>
    <t>耐热性</t>
  </si>
  <si>
    <t>粤建检协[2015]8号4.38.4</t>
  </si>
  <si>
    <t>低温柔性</t>
  </si>
  <si>
    <t>粤建检协[2015]8号4.38.7</t>
  </si>
  <si>
    <t>不透水性</t>
  </si>
  <si>
    <t>粤建检协[2015]8号4.38.3</t>
  </si>
  <si>
    <t>聚合物水泥防水涂料</t>
  </si>
  <si>
    <t>固体含量</t>
  </si>
  <si>
    <t>粤建检协[2015]8号4.40.2</t>
  </si>
  <si>
    <t>拉伸强度、伸长率</t>
  </si>
  <si>
    <t>粤建检协[2015]8号4.40.5</t>
  </si>
  <si>
    <t>粤建检协[2015]8号4.40.9</t>
  </si>
  <si>
    <t>粤建检协[2015]8号4.40.6</t>
  </si>
  <si>
    <t>聚氨酯防水涂料</t>
  </si>
  <si>
    <t>陶粒</t>
  </si>
  <si>
    <t>粤建检协[2015]8号4.6.1</t>
  </si>
  <si>
    <t>筒压强度</t>
  </si>
  <si>
    <t>粤建检协[2015]8号4.6.11</t>
  </si>
  <si>
    <t>吸水率</t>
  </si>
  <si>
    <t>粤建检协[2015]8号4.6.5</t>
  </si>
  <si>
    <t>挤塑板</t>
  </si>
  <si>
    <t>粤建检协[2015]8号4.52.1</t>
  </si>
  <si>
    <t>压缩强度</t>
  </si>
  <si>
    <t>粤建检协[2015]8号4.52.2</t>
  </si>
  <si>
    <t>粤建检协[2015]8号4.52.3</t>
  </si>
  <si>
    <t>镀锌电焊网</t>
  </si>
  <si>
    <t>焊点抗拉</t>
  </si>
  <si>
    <t>粤建检协[2015]8号4.29.16</t>
  </si>
  <si>
    <t>硫酸铜试验（镀锌层均匀性）</t>
  </si>
  <si>
    <t>粤建检协[2015]8号4.29.17</t>
  </si>
  <si>
    <t>铝合金型材</t>
  </si>
  <si>
    <t>壁厚</t>
  </si>
  <si>
    <t>粤建检协[2015]8号4.29.1</t>
  </si>
  <si>
    <t>膜厚</t>
  </si>
  <si>
    <t>粤建检协[2015]8号4.29.5</t>
  </si>
  <si>
    <t>漆膜硬度</t>
  </si>
  <si>
    <t>粤建检协[2015]8号4.29.15</t>
  </si>
  <si>
    <t>附着性</t>
  </si>
  <si>
    <t>粤建检协[2015]8号4.29.14</t>
  </si>
  <si>
    <t>抗拉强度、伸长率</t>
  </si>
  <si>
    <t>粤建检协[2015]8号4.29.2</t>
  </si>
  <si>
    <t>防静电地板</t>
  </si>
  <si>
    <t>均布荷载</t>
  </si>
  <si>
    <t>粤建检协[2015]8号4.59.7</t>
  </si>
  <si>
    <t>集中荷载</t>
  </si>
  <si>
    <t>极限集中荷载</t>
  </si>
  <si>
    <t>防静电活动地板对地电阻</t>
  </si>
  <si>
    <t>陶瓷砖</t>
  </si>
  <si>
    <t>尺寸偏差</t>
  </si>
  <si>
    <t>粤建检协[2015]8号4.15.1</t>
  </si>
  <si>
    <t>表面质量</t>
  </si>
  <si>
    <t>粤建检协[2015]8号4.15.2</t>
  </si>
  <si>
    <t>破坏强度</t>
  </si>
  <si>
    <t>粤建检协[2015]8号4.15.3</t>
  </si>
  <si>
    <t>断裂模数</t>
  </si>
  <si>
    <t>粤建检协[2015]8号4.15.4</t>
  </si>
  <si>
    <t>釉面抗龟裂</t>
  </si>
  <si>
    <t>粤建检协[2015]8号4.15.6</t>
  </si>
  <si>
    <t>陶瓷砖胶粘剂</t>
  </si>
  <si>
    <t>拉伸胶粘原强度</t>
  </si>
  <si>
    <t>粤建检协[2015]8号4.37.13</t>
  </si>
  <si>
    <t>晾置时间≥20min拉伸胶粘强度</t>
  </si>
  <si>
    <t>粤建检协[2015]8号4.37.23</t>
  </si>
  <si>
    <t>石材</t>
  </si>
  <si>
    <t>粤建检协[2015]8号4.34.4</t>
  </si>
  <si>
    <t>体积密度</t>
  </si>
  <si>
    <t>粤建检协[2015]8号4.34.3</t>
  </si>
  <si>
    <t>粤建检协[2015]8号4.34.1</t>
  </si>
  <si>
    <t>弯曲强度</t>
  </si>
  <si>
    <t>粤建检协[2015]8号4.34.2</t>
  </si>
  <si>
    <t>内外墙涂料</t>
  </si>
  <si>
    <t>耐洗刷性</t>
  </si>
  <si>
    <t>粤建检协[2015]8号4.35.20</t>
  </si>
  <si>
    <t>耐碱性</t>
  </si>
  <si>
    <t>粤建检协[2015]8号4.35.15</t>
  </si>
  <si>
    <t>腻子</t>
  </si>
  <si>
    <t>耐水性</t>
  </si>
  <si>
    <t>粤建检协[2015]8号4.35.17</t>
  </si>
  <si>
    <t>打磨性</t>
  </si>
  <si>
    <t>粤建检协[2015]8号4.35.4</t>
  </si>
  <si>
    <t>粘结强度（标准状态）</t>
  </si>
  <si>
    <t>铝单板</t>
  </si>
  <si>
    <t>涂层厚度</t>
  </si>
  <si>
    <t>轻钢龙骨</t>
  </si>
  <si>
    <t>粤建检协[2015]8号4.30.2</t>
  </si>
  <si>
    <t>双面镀锌层厚度</t>
  </si>
  <si>
    <t>粤建检协[2015]8号4.29.9</t>
  </si>
  <si>
    <t>石膏板</t>
  </si>
  <si>
    <t>面密度</t>
  </si>
  <si>
    <t>粤建检协[2015]8号4.28.3</t>
  </si>
  <si>
    <t>断裂荷载</t>
  </si>
  <si>
    <t>粤建检协[2015]8号4.28.10</t>
  </si>
  <si>
    <t>表面吸水量</t>
  </si>
  <si>
    <t>粤建检协[2015]8号4.28.4</t>
  </si>
  <si>
    <t>抗冲击性</t>
  </si>
  <si>
    <t>粤建检协[2015]8号4.28.13</t>
  </si>
  <si>
    <t>岩棉/玻璃棉</t>
  </si>
  <si>
    <t>粤建检协[2015]8号4.51.3</t>
  </si>
  <si>
    <t>粤建检协[2015]8号4.51.6</t>
  </si>
  <si>
    <t>橡塑棉</t>
  </si>
  <si>
    <t>真空吸水率</t>
  </si>
  <si>
    <t>粤建检协[2015]8号4.52.8</t>
  </si>
  <si>
    <t>井盖/箅子</t>
  </si>
  <si>
    <t>承载能力</t>
  </si>
  <si>
    <t>粤建检协[2015]8号10.16.1</t>
  </si>
  <si>
    <t>粤建检协[2015]8号10.16.2</t>
  </si>
  <si>
    <t>双壁波纹管</t>
  </si>
  <si>
    <t>环刚度</t>
  </si>
  <si>
    <t>粤建检协[2015]8号10.7.2</t>
  </si>
  <si>
    <t>环柔性</t>
  </si>
  <si>
    <t>粤建检协[2015]8号4.43.10</t>
  </si>
  <si>
    <t>烘箱试验</t>
  </si>
  <si>
    <t>粤建检协[2015]8号4.43.12</t>
  </si>
  <si>
    <t>冲击性能</t>
  </si>
  <si>
    <t>粤建检协[2015]8号4.43.6</t>
  </si>
  <si>
    <t>钢丝网骨架PE塑料复合管</t>
  </si>
  <si>
    <t>外观</t>
  </si>
  <si>
    <t>粤建检协[2015]8号4.43.1</t>
  </si>
  <si>
    <t>平均外径</t>
  </si>
  <si>
    <t>粤建检协[2015]8号4.44.2</t>
  </si>
  <si>
    <t>受压开裂稳定性</t>
  </si>
  <si>
    <t>粤建检协[2015]8号4.44.10</t>
  </si>
  <si>
    <t>短期静液压强度</t>
  </si>
  <si>
    <t>粤建检协[2015]8号4.44.3</t>
  </si>
  <si>
    <t>钢塑复合管（衬塑）</t>
  </si>
  <si>
    <t>粤建检协[2015]8号4.44.1</t>
  </si>
  <si>
    <t>内衬塑料厚度</t>
  </si>
  <si>
    <t>弯曲性能或压扁性能</t>
  </si>
  <si>
    <t>粤建检协[2015]8号4.44.5</t>
  </si>
  <si>
    <t>冷热水用PP-R管材</t>
  </si>
  <si>
    <t>粤建检协[2015]8号4.43.2</t>
  </si>
  <si>
    <t>纵向回缩率</t>
  </si>
  <si>
    <t>粤建检协[2015]8号4.43.8</t>
  </si>
  <si>
    <t>简支梁冲击</t>
  </si>
  <si>
    <t>粤建检协[2015]8号4.43.7</t>
  </si>
  <si>
    <t>静液压试验</t>
  </si>
  <si>
    <t>粤建检协[2015]8号4.43.13</t>
  </si>
  <si>
    <t>冷热水用PP-R管件</t>
  </si>
  <si>
    <t>承口平均内径</t>
  </si>
  <si>
    <t>最小承口深度</t>
  </si>
  <si>
    <t>PVC-U排水管材</t>
  </si>
  <si>
    <t>拉伸屈服应力</t>
  </si>
  <si>
    <t>粤建检协[2015]8号4.43.3</t>
  </si>
  <si>
    <t>维卡软化温度</t>
  </si>
  <si>
    <t>粤建检协[2015]8号4.43.4</t>
  </si>
  <si>
    <t>落锤冲击</t>
  </si>
  <si>
    <t>断裂伸长率</t>
  </si>
  <si>
    <t>PVC-U排水管件</t>
  </si>
  <si>
    <t>坠落试验</t>
  </si>
  <si>
    <t>粤建检协[2015]8号4.43.11</t>
  </si>
  <si>
    <t>PVC-U 管道系统用塑料溶剂型胶粘剂</t>
  </si>
  <si>
    <t>溶解性</t>
  </si>
  <si>
    <t>粤建检协[2015]8号4.37.3</t>
  </si>
  <si>
    <t>粘度</t>
  </si>
  <si>
    <t>粤建检协[2015]8号4.37.6</t>
  </si>
  <si>
    <t>粤建检协[2015]8号4.37.8</t>
  </si>
  <si>
    <t>阀门</t>
  </si>
  <si>
    <t>壳体强度试验</t>
  </si>
  <si>
    <t>粤建检协[2015]8号4.54.2</t>
  </si>
  <si>
    <t>密封试验</t>
  </si>
  <si>
    <t>粤建检协[2015]8号4.54.1</t>
  </si>
  <si>
    <t>镀锌钢管</t>
  </si>
  <si>
    <t>镀锌层表面质量</t>
  </si>
  <si>
    <t>粤建检协[2015]8号4.25.1</t>
  </si>
  <si>
    <t>镀锌层的附着力</t>
  </si>
  <si>
    <t>粤建检协[2015]8号4.25.9</t>
  </si>
  <si>
    <t>镀锌层均匀性</t>
  </si>
  <si>
    <t>粤建检协[2015]8号4.25.8</t>
  </si>
  <si>
    <t>钢导线管</t>
  </si>
  <si>
    <t>弯曲试验（外径≤25mm）</t>
  </si>
  <si>
    <t>粤建检协[2015]8号4.45.6</t>
  </si>
  <si>
    <t>耐腐蚀性试验</t>
  </si>
  <si>
    <t>压力试验</t>
  </si>
  <si>
    <t>粤建检协[2015]8号4.45.8</t>
  </si>
  <si>
    <t>粤建检协[2015]8号4.45.9</t>
  </si>
  <si>
    <t>建筑用绝缘电工套管</t>
  </si>
  <si>
    <t>粤建检协[2015]8号4.45.1</t>
  </si>
  <si>
    <t>最小壁厚</t>
  </si>
  <si>
    <t>粤建检协[2015]8号4.45.4</t>
  </si>
  <si>
    <t>弯曲性能（外径≤25mm）</t>
  </si>
  <si>
    <t>绝缘强度</t>
  </si>
  <si>
    <t>粤建检协[2015]8号4.45.10</t>
  </si>
  <si>
    <t>电缆桥架</t>
  </si>
  <si>
    <t>粤建检协[2015]8号4.46.1</t>
  </si>
  <si>
    <t>粤建检协[2015]8号4.46.2</t>
  </si>
  <si>
    <t>粤建检协[2015]8号4.46.9</t>
  </si>
  <si>
    <t>锌层均匀性</t>
  </si>
  <si>
    <t>粤建检协[2015]8号4.46.7</t>
  </si>
  <si>
    <t>母线槽</t>
  </si>
  <si>
    <t>温升</t>
  </si>
  <si>
    <t>粤建检协[2015]8号4.62.2</t>
  </si>
  <si>
    <t>介电性能（绝缘电阻）</t>
  </si>
  <si>
    <t>介电性能(电气强度)</t>
  </si>
  <si>
    <t>防护等级</t>
  </si>
  <si>
    <t>电线电缆</t>
  </si>
  <si>
    <t>结构尺寸检查(绝缘厚度、外径）</t>
  </si>
  <si>
    <t>芯</t>
  </si>
  <si>
    <t>粤建检协[2015]8号4.55.2</t>
  </si>
  <si>
    <t>导体检查（导体种类、导体直流电阻）</t>
  </si>
  <si>
    <t>粤建检协[2015]8号4.55.6</t>
  </si>
  <si>
    <t>电压试验</t>
  </si>
  <si>
    <t>粤建检协[2015]8号4.55.8</t>
  </si>
  <si>
    <t>绝缘电阻</t>
  </si>
  <si>
    <t>粤建检协[2015]8号4.55.7</t>
  </si>
  <si>
    <t>热延伸试验</t>
  </si>
  <si>
    <t>粤建检协[2015]8号4.55.5</t>
  </si>
  <si>
    <t>绝缘层老化前机械性能</t>
  </si>
  <si>
    <t>粤建检协[2015]8号4.55.3</t>
  </si>
  <si>
    <t>网络线</t>
  </si>
  <si>
    <t>衰减/插入损耗IL</t>
  </si>
  <si>
    <t>粤建检协[2015]8号4.61.6</t>
  </si>
  <si>
    <t>近端串音衰减NEXT</t>
  </si>
  <si>
    <t>粤建检协[2015]8号4.61.9</t>
  </si>
  <si>
    <t>近端串音衰减功率和  PS NEXT</t>
  </si>
  <si>
    <t>粤建检协[2015]8号4.61.10</t>
  </si>
  <si>
    <t>等电平远端串音衰减ELFEXT</t>
  </si>
  <si>
    <t>粤建检协[2015]8号4.61.14</t>
  </si>
  <si>
    <t>等电平远端串音衰减和PS ELFEXT</t>
  </si>
  <si>
    <t>回波损耗RL</t>
  </si>
  <si>
    <t>粤建检协[2015]8号4.61.5</t>
  </si>
  <si>
    <t>空气开关</t>
  </si>
  <si>
    <t>介电性能</t>
  </si>
  <si>
    <t>粤建检协[2015]8号4.56.12</t>
  </si>
  <si>
    <t>温升试验</t>
  </si>
  <si>
    <t>粤建检协[2015]8号4.56.6</t>
  </si>
  <si>
    <t>时间-(过)电流特性试验</t>
  </si>
  <si>
    <t>粤建检协[2015]8号4.56.5</t>
  </si>
  <si>
    <t>漏电开关</t>
  </si>
  <si>
    <t>在剩余电流条件下，验证动作特性</t>
  </si>
  <si>
    <t>粤建检协[2015]8号4.56.4</t>
  </si>
  <si>
    <t>验证试验装置在额定电压极限值时的动作性能</t>
  </si>
  <si>
    <t>粤建检协[2015]8号4.56.3</t>
  </si>
  <si>
    <t>开关面板</t>
  </si>
  <si>
    <t>防触电保护</t>
  </si>
  <si>
    <t>粤建检协[2015]8号4.58.9</t>
  </si>
  <si>
    <t>粤建检协[2015]8号4.57.4</t>
  </si>
  <si>
    <t>耐潮</t>
  </si>
  <si>
    <t>粤建检协[2015]8号4.57.7</t>
  </si>
  <si>
    <t>粤建检协[2015]8号4.57.9</t>
  </si>
  <si>
    <t>电气强度</t>
  </si>
  <si>
    <t>粤建检协[2015]8号4.57.8</t>
  </si>
  <si>
    <t>插座</t>
  </si>
  <si>
    <t>接地措施</t>
  </si>
  <si>
    <t>粤建检协[2015]8号4.57.3</t>
  </si>
  <si>
    <t>防潮</t>
  </si>
  <si>
    <t>灯具</t>
  </si>
  <si>
    <t>电性能（输入功率、输入电流、灯功率、功率因素、谐波电流）</t>
  </si>
  <si>
    <t>粤建检协[2015]8号4.58.19</t>
  </si>
  <si>
    <t>光色参数（显示指数、相关色温、色差异、色品坐标、初始光通量、灯具效能、灯具光输出比、灯具光效）</t>
  </si>
  <si>
    <t>粤建检协[2015]8号4.58.18</t>
  </si>
  <si>
    <t>建筑材料燃烧性能</t>
  </si>
  <si>
    <t>A级</t>
  </si>
  <si>
    <t>粤建检协[2015]8号4.66.1</t>
  </si>
  <si>
    <t>B级</t>
  </si>
  <si>
    <t>粤建检协[2015]8号4.66.4</t>
  </si>
  <si>
    <t>消防水带</t>
  </si>
  <si>
    <t>试验压力</t>
  </si>
  <si>
    <t>最小爆破压力</t>
  </si>
  <si>
    <t>附着强度</t>
  </si>
  <si>
    <t>室内消火栓</t>
  </si>
  <si>
    <t>水压强度</t>
  </si>
  <si>
    <t>密封性能</t>
  </si>
  <si>
    <t>消防水枪（仅直流水枪）</t>
  </si>
  <si>
    <t>耐水压强度</t>
  </si>
  <si>
    <t>洒水喷头</t>
  </si>
  <si>
    <t>水压密封和耐水压强度性能</t>
  </si>
  <si>
    <t>静态动作温度</t>
  </si>
  <si>
    <t>应急照明与疏散指示系统</t>
  </si>
  <si>
    <t>充、放电试验</t>
  </si>
  <si>
    <t>基本功能试验</t>
  </si>
  <si>
    <t>恒定湿热试验</t>
  </si>
  <si>
    <t>电线电缆燃烧性能</t>
  </si>
  <si>
    <t>耐火性能</t>
  </si>
  <si>
    <t>粤建检协[2015]8号4.65.3</t>
  </si>
  <si>
    <t>单根阻燃</t>
  </si>
  <si>
    <t>粤建检协[2015]8号4.65.1</t>
  </si>
  <si>
    <t>低烟性能 
(烟密度)</t>
  </si>
  <si>
    <t>粤建检协[2015]8号4.65.4</t>
  </si>
  <si>
    <t>无卤性能</t>
  </si>
  <si>
    <t>建筑材料放射性</t>
  </si>
  <si>
    <t>内照射指数、外照射指数</t>
  </si>
  <si>
    <t>粤建检协[2015]8号11.5.1</t>
  </si>
  <si>
    <t>建筑材料有害物质含量</t>
  </si>
  <si>
    <t>挥发性有机化合物</t>
  </si>
  <si>
    <t>粤建检协[2015]8号11.4.2</t>
  </si>
  <si>
    <t>游离甲醛</t>
  </si>
  <si>
    <t>粤建检协[2015]8号11.4.7</t>
  </si>
  <si>
    <t>苯、甲苯、乙苯和二甲苯总和</t>
  </si>
  <si>
    <t>粤建检协[2015]8号11.4.4</t>
  </si>
  <si>
    <t>可溶性重金属（铅、镉、铬、汞）</t>
  </si>
  <si>
    <t>粤建检协[2015]8号11.4.6</t>
  </si>
  <si>
    <t>氯乙烯单体</t>
  </si>
  <si>
    <t>粤建检协[2015]8号11.4.8</t>
  </si>
  <si>
    <t>甲醛释放量</t>
  </si>
  <si>
    <t>合计（元）</t>
  </si>
  <si>
    <t>安全机械及材料检测清单</t>
  </si>
  <si>
    <t>密目式安全网</t>
  </si>
  <si>
    <t>尺寸、网目密度、抗冲击性、抗贯穿性、阻燃性</t>
  </si>
  <si>
    <t>粤建检协[2015]8号文7.14.10、7.14.9、7.14.7、7.14.6、7.14.8</t>
  </si>
  <si>
    <t>安全带</t>
  </si>
  <si>
    <t>整体静态负荷、整体动态负荷 、整体滑落、零部件静态负荷 、零部件动态负荷、零部件机械性能、阻燃性能 、缓冲试验 、缓冲器和速差式自控器试验</t>
  </si>
  <si>
    <t>粤建检协[2015]8号文7.16.1、7.16.2、7.16.3、7.16.4、7.16.5、7.16.6、7.16.7、7.16.8、7.16.9</t>
  </si>
  <si>
    <t>安全帽</t>
  </si>
  <si>
    <t>高温、低温、浸水处理后冲击吸收性能、高温、低温、浸水处理后耐穿刺性能、侧向刚性</t>
  </si>
  <si>
    <t>粤建检协[2015]8号文7.15.1、7.15.2、7.15.9</t>
  </si>
  <si>
    <t>钢管脚手架直角扣件</t>
  </si>
  <si>
    <t>直角扣件</t>
  </si>
  <si>
    <t>粤建检协[2015]8号文7.10.1、7.10.2、7.10.3、7.10.4</t>
  </si>
  <si>
    <t>钢管脚手架旋转扣件</t>
  </si>
  <si>
    <t>旋转扣件</t>
  </si>
  <si>
    <t>粤建检协[2015]8号文7.10.1、7.10.2、7.10.3</t>
  </si>
  <si>
    <t>钢管脚手架对接扣件</t>
  </si>
  <si>
    <t>对接扣件</t>
  </si>
  <si>
    <t>粤建检协[2015]8号文7.10.5、7.10.3</t>
  </si>
  <si>
    <t>一般结构用焊接钢管</t>
  </si>
  <si>
    <t>屈服强度、抗拉强度、断后伸长率、弯曲、压扁</t>
  </si>
  <si>
    <t>粤建检协[2015]8号文4.25.3、4.25.4</t>
  </si>
  <si>
    <t>直插轮扣式钢管脚手架</t>
  </si>
  <si>
    <t>可调托撑抗压强度、可调底座抗压强度、连接盘内侧环焊缝抗剪强度、连接盘单侧抗剪强度、连接盘双侧抗剪强度、连接盘抗拉强度、连接盘抗弯强度</t>
  </si>
  <si>
    <t>粤建检协[2015]8号文7.11.5（一组8个）、7.11.5（一组8个）、7.12.1（一组8个）、7.12.1（一组8个）、7.12.1（一组8个）、7.12.1（一组8个）、7.12.1（一组8个）</t>
  </si>
  <si>
    <t>高处作业吊篮</t>
  </si>
  <si>
    <t>安装质量</t>
  </si>
  <si>
    <t>粤建检协[2015]8号文7.4.1</t>
  </si>
  <si>
    <t>塔吊检测</t>
  </si>
  <si>
    <t>粤建检协[2015]8号文7.1.1</t>
  </si>
  <si>
    <t>施工电梯检测</t>
  </si>
  <si>
    <t>粤建检协[2015]8号文7.2.1</t>
  </si>
  <si>
    <t>电梯检测</t>
  </si>
  <si>
    <t>电梯和自动扶梯监测系统功能检测</t>
  </si>
  <si>
    <t>粤建检协[2015]8号文9.2.5</t>
  </si>
  <si>
    <t>主体结构工程检测清单</t>
  </si>
  <si>
    <t>检测数量</t>
  </si>
  <si>
    <t>收费标准</t>
  </si>
  <si>
    <t>结构实体检验</t>
  </si>
  <si>
    <t>混凝土强度</t>
  </si>
  <si>
    <t>测区</t>
  </si>
  <si>
    <t>粤建检协[2015]8号文第2.4.1</t>
  </si>
  <si>
    <t>保护层厚度</t>
  </si>
  <si>
    <t>构件</t>
  </si>
  <si>
    <t>粤建检协[2015]8号文第2.2.1</t>
  </si>
  <si>
    <t>楼板厚度检测</t>
  </si>
  <si>
    <t>粤建检协[2015]8号文第2.2.3</t>
  </si>
  <si>
    <t>结构加固检测</t>
  </si>
  <si>
    <t>植筋抗拔试验</t>
  </si>
  <si>
    <t>个</t>
  </si>
  <si>
    <t>粤建检协[2015]8号文第2.9.1</t>
  </si>
  <si>
    <t>粘合钢板正拉粘结强度</t>
  </si>
  <si>
    <t>粤建检协[2015]8号文第2.8.1</t>
  </si>
  <si>
    <t>碳纤维抗拔试验</t>
  </si>
  <si>
    <t>粤建检协[2015]8号文第2.7.1</t>
  </si>
  <si>
    <t>总计</t>
  </si>
  <si>
    <t>钢结构检测清单</t>
  </si>
  <si>
    <t>暂定数量</t>
  </si>
  <si>
    <t>收费指导价依据</t>
  </si>
  <si>
    <t>焊缝质量</t>
  </si>
  <si>
    <t>超声波</t>
  </si>
  <si>
    <t>米</t>
  </si>
  <si>
    <t>粤建检协[2015]8号文第2.17.1</t>
  </si>
  <si>
    <t>涂层质量</t>
  </si>
  <si>
    <t>防腐涂层厚度</t>
  </si>
  <si>
    <t>粤建检协[2015]8号文第2.17.8</t>
  </si>
  <si>
    <t>防火涂层厚度</t>
  </si>
  <si>
    <t>粤建检协[2015]8号文第2.17.9</t>
  </si>
  <si>
    <t>电气设备检测清单</t>
  </si>
  <si>
    <t>配电与照明系统节能检测</t>
  </si>
  <si>
    <t>照度</t>
  </si>
  <si>
    <t>处</t>
  </si>
  <si>
    <t>粤建检协[2015]8号文第8.1.19</t>
  </si>
  <si>
    <t>照明功率密度</t>
  </si>
  <si>
    <t>粤建检协[2015]8号文第8.1.28</t>
  </si>
  <si>
    <t>照度均匀度</t>
  </si>
  <si>
    <t>粤建检协[2015]8号文第8.1.20</t>
  </si>
  <si>
    <t>显色指数</t>
  </si>
  <si>
    <t>粤建检协[2015]8号文第8.1.23</t>
  </si>
  <si>
    <t>电源质量(供电电压偏差)</t>
  </si>
  <si>
    <t>系统</t>
  </si>
  <si>
    <t>粤建检协[2015]8号文第8.1.30</t>
  </si>
  <si>
    <t>电源质量(三相电压不平衡度)</t>
  </si>
  <si>
    <t>粤建检协[2015]8号文第8.1.33</t>
  </si>
  <si>
    <t>电源质量(功率因数)</t>
  </si>
  <si>
    <t>粤建检协[2015]8号文第8.1.34</t>
  </si>
  <si>
    <t>电源质量(谐波电压)</t>
  </si>
  <si>
    <t>粤建检协[2015]8号文第8.1.31</t>
  </si>
  <si>
    <t>电源质量(谐波电流)</t>
  </si>
  <si>
    <t>粤建检协[2015]8号文第8.1.32</t>
  </si>
  <si>
    <t>三相照明配电干线各相负荷平衡性</t>
  </si>
  <si>
    <t>粤建检协[2015]8号文第8.1.29</t>
  </si>
  <si>
    <t>建筑电气工程</t>
  </si>
  <si>
    <t>馈电线路绝缘电阻</t>
  </si>
  <si>
    <t>回路</t>
  </si>
  <si>
    <t>粤建检协[2015]8号第8.1.1</t>
  </si>
  <si>
    <t>电气装置绝缘电阻</t>
  </si>
  <si>
    <t>电气装置耐压试验</t>
  </si>
  <si>
    <t>粤建检协[2015]8号第8.1.2</t>
  </si>
  <si>
    <t>漏电保护开关动作特性试验</t>
  </si>
  <si>
    <t>粤建检协[2015]8号第8.1.8</t>
  </si>
  <si>
    <t>接地系统电阻测试（接地电阻、等电位联结导通电阻、过渡电阻）</t>
  </si>
  <si>
    <t>点</t>
  </si>
  <si>
    <t>粤建检协[2015]8号第8.1.5</t>
  </si>
  <si>
    <t>插座接线正确性</t>
  </si>
  <si>
    <t>粤建检协[2015]8号第8.1.14</t>
  </si>
  <si>
    <t>防雷装置工程</t>
  </si>
  <si>
    <t>接地装置、引下线、接闪器、接闪网格、等电位连接、电涌保护器（SPD）</t>
  </si>
  <si>
    <t>平方米</t>
  </si>
  <si>
    <t>防雷检测粤价函[2004]409号</t>
  </si>
  <si>
    <t>建筑节能、绿色建筑及环保工程检测清单</t>
  </si>
  <si>
    <t>检测参数</t>
  </si>
  <si>
    <t>计量单位</t>
  </si>
  <si>
    <t>数量</t>
  </si>
  <si>
    <t>建筑围护结构节能检测</t>
  </si>
  <si>
    <t>墙体保温材料导热系数</t>
  </si>
  <si>
    <t>粤建检协[2015]8号文第4.14.7</t>
  </si>
  <si>
    <t>墙体保温材料密度</t>
  </si>
  <si>
    <t>粤建检协[2015]8号文第4.14.6</t>
  </si>
  <si>
    <t>墙体保温材料抗压强度</t>
  </si>
  <si>
    <t>粤建检协[2015]8号文第4.14.10</t>
  </si>
  <si>
    <t>太阳辐射吸收系数</t>
  </si>
  <si>
    <t>粤建检协[2015]8号文第4.9.10</t>
  </si>
  <si>
    <t>节能构造抽芯</t>
  </si>
  <si>
    <t>粤建检协[2015]8号文第2.16</t>
  </si>
  <si>
    <t>外墙传热系数</t>
  </si>
  <si>
    <t>粤建检协[2015]8号文第6.6.2</t>
  </si>
  <si>
    <t>外窗玻璃光学热工性能</t>
  </si>
  <si>
    <t>粤建检协[2015]8号文第6.5</t>
  </si>
  <si>
    <t>外窗中空玻璃露点</t>
  </si>
  <si>
    <t>粤建检协[2015]8号文第5.9.10</t>
  </si>
  <si>
    <t>屋面保温材料导热系数</t>
  </si>
  <si>
    <t>屋面保温材料密度</t>
  </si>
  <si>
    <t>屋面保温材料压缩强度</t>
  </si>
  <si>
    <t>屋面保温材料燃烧性能</t>
  </si>
  <si>
    <t>粤建检协[2015]8号文第4.66.4</t>
  </si>
  <si>
    <t>通风与空调系统</t>
  </si>
  <si>
    <t>系统总风量</t>
  </si>
  <si>
    <t>粤建检协[2015]8号文第6.7.2</t>
  </si>
  <si>
    <t>风口风量</t>
  </si>
  <si>
    <r>
      <rPr>
        <sz val="10"/>
        <color indexed="8"/>
        <rFont val="宋体"/>
        <family val="0"/>
      </rPr>
      <t>系统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个</t>
    </r>
  </si>
  <si>
    <t>3个系统（18个风口）</t>
  </si>
  <si>
    <t>粤建检协[2015]8号文第6.7.1</t>
  </si>
  <si>
    <t>风机单位风量耗功率</t>
  </si>
  <si>
    <t>粤建检协[2015]8号文第6.7.3</t>
  </si>
  <si>
    <t>风管漏风量及变形量</t>
  </si>
  <si>
    <t>粤建检协[2015]8号文第6.7.4</t>
  </si>
  <si>
    <t>室内温湿度</t>
  </si>
  <si>
    <t>粤建检协[2015]8号文第6.7.6</t>
  </si>
  <si>
    <t>多联式空调系统带负荷效果检测</t>
  </si>
  <si>
    <t>台</t>
  </si>
  <si>
    <t>粤建检协[2015]8号文第8.14.8</t>
  </si>
  <si>
    <t>室外环境噪声</t>
  </si>
  <si>
    <t>点.次</t>
  </si>
  <si>
    <t>粤建检协[2015]8号文第6.1.1</t>
  </si>
  <si>
    <t>室内背景噪声检测</t>
  </si>
  <si>
    <t>楼板撞击声隔声性能</t>
  </si>
  <si>
    <t>间</t>
  </si>
  <si>
    <t>粤建检协[2015]8号文第6.1.5</t>
  </si>
  <si>
    <t>空气声隔声性能（隔墙）</t>
  </si>
  <si>
    <t>粤建检协[2015]8号文第6.1.3</t>
  </si>
  <si>
    <t>空气声隔声性能（楼板）</t>
  </si>
  <si>
    <t>电磁辐射</t>
  </si>
  <si>
    <t>土壤渗透系数</t>
  </si>
  <si>
    <t>《广东省绿色建筑计价指引》 
 1.7.1</t>
  </si>
  <si>
    <t>透水铺砖渗透系数</t>
  </si>
  <si>
    <t>《广东省绿色建筑计价指引》 
 12.1.1</t>
  </si>
  <si>
    <t>建筑能效测评</t>
  </si>
  <si>
    <t>项</t>
  </si>
  <si>
    <t>粤建检协[2015]8号文第6.19</t>
  </si>
  <si>
    <t>水质检测</t>
  </si>
  <si>
    <t>粤建检协[2015]8号文第6.14</t>
  </si>
  <si>
    <t>玻璃门窗检测清单</t>
  </si>
  <si>
    <t>铝合金窗
（宽3m×3m以内）</t>
  </si>
  <si>
    <t>气密性能、水密性能、抗风压性能</t>
  </si>
  <si>
    <t>粤建检协[2015]8号第5.2.1-5.2.3</t>
  </si>
  <si>
    <t>硅酮耐候密封胶</t>
  </si>
  <si>
    <t>密封胶胶相容性、粘结性</t>
  </si>
  <si>
    <t>粤建检协[2015]8号第5.4.1、5.4.2</t>
  </si>
  <si>
    <t>密封胶弹性恢复率、拉伸模量、定伸粘结性</t>
  </si>
  <si>
    <t>粤建检协[2015]8号第5.5.6-5.5.8</t>
  </si>
  <si>
    <t>中空玻璃</t>
  </si>
  <si>
    <t>粤建检协[2015]8号 第5.9.10</t>
  </si>
  <si>
    <t>钢化玻璃</t>
  </si>
  <si>
    <t>表面应力</t>
  </si>
  <si>
    <t>粤建检协[2015]8号第5.9.4</t>
  </si>
  <si>
    <t>碎片状态</t>
  </si>
  <si>
    <t>粤建检协[2015]8号第5.9.5</t>
  </si>
  <si>
    <t>粤建检协[2015]8号第5.9.6</t>
  </si>
  <si>
    <t>霰弹袋冲击性能</t>
  </si>
  <si>
    <t>粤建检协[2015]8号第5.9.7</t>
  </si>
  <si>
    <t>耐热冲击性能</t>
  </si>
  <si>
    <t>护栏</t>
  </si>
  <si>
    <t>抗水平荷载性能</t>
  </si>
  <si>
    <t>粤建检协[2015]8号第5.11.1</t>
  </si>
  <si>
    <t>耐软重物撞击性能</t>
  </si>
  <si>
    <t>粤建检协[2015]8号第5.11.3</t>
  </si>
  <si>
    <t>防火窗</t>
  </si>
  <si>
    <t>耐火极限</t>
  </si>
  <si>
    <t>防火玻璃32厚</t>
  </si>
  <si>
    <t>室内环境质量检测清单</t>
  </si>
  <si>
    <t>项目</t>
  </si>
  <si>
    <t>全费用综合单价最高限（元）</t>
  </si>
  <si>
    <t>投标综合单价（元）</t>
  </si>
  <si>
    <t>投标合价（元）</t>
  </si>
  <si>
    <t>室内环境质量检测</t>
  </si>
  <si>
    <t>氡气</t>
  </si>
  <si>
    <t>11.1.2</t>
  </si>
  <si>
    <t>甲醛</t>
  </si>
  <si>
    <t>11.1.5</t>
  </si>
  <si>
    <t>氨</t>
  </si>
  <si>
    <t>11.1.6</t>
  </si>
  <si>
    <t>苯</t>
  </si>
  <si>
    <t>11.1.1</t>
  </si>
  <si>
    <t>甲苯</t>
  </si>
  <si>
    <t>11.1.3</t>
  </si>
  <si>
    <t>二甲苯</t>
  </si>
  <si>
    <t>11.1.4</t>
  </si>
  <si>
    <t>TVOC</t>
  </si>
  <si>
    <t>11.1.7</t>
  </si>
  <si>
    <t>消防设施检测清单</t>
  </si>
  <si>
    <t>试验检测项目</t>
  </si>
  <si>
    <t>消防设施</t>
  </si>
  <si>
    <t>㎡</t>
  </si>
  <si>
    <t>备注：最后价格以现场实际检测数量为准</t>
  </si>
  <si>
    <t>监测清单</t>
  </si>
  <si>
    <t>基坑监测点埋设费</t>
  </si>
  <si>
    <t>高程基准点</t>
  </si>
  <si>
    <t>粤建检协(2015〕8号3.1.1-②</t>
  </si>
  <si>
    <t>位移工作基点</t>
  </si>
  <si>
    <t>粤建检协(2015〕8号3.1.3-②</t>
  </si>
  <si>
    <t>坡顶水平位移/竖向位移</t>
  </si>
  <si>
    <t>粤建检协(2015〕8号3.1.3-①</t>
  </si>
  <si>
    <t>地下管线和周边建筑沉降</t>
  </si>
  <si>
    <t>粤建检协(2015〕8号3.1.1-①</t>
  </si>
  <si>
    <t>地下水位</t>
  </si>
  <si>
    <t>孔</t>
  </si>
  <si>
    <t>粤建检协(2015〕8号3.1.10-①②</t>
  </si>
  <si>
    <t>基坑监测费</t>
  </si>
  <si>
    <t>平面基准网点单测</t>
  </si>
  <si>
    <t>点·次</t>
  </si>
  <si>
    <t>粤建检协(2015〕8号3.1.3-⑥二等单测简单</t>
  </si>
  <si>
    <t>高程基准网点监测</t>
  </si>
  <si>
    <t>粤建检协(2015〕8号3.1.1-④二等单测简单</t>
  </si>
  <si>
    <t>基坑坡顶水平位移</t>
  </si>
  <si>
    <t>粤建检协(2015〕8号3.1.3-④二等单向简单</t>
  </si>
  <si>
    <t>基坑坡顶竖向位移</t>
  </si>
  <si>
    <t>粤建检协(2015〕8号3.1.1-③二等单测简单</t>
  </si>
  <si>
    <t>粤建检协(2015〕8号3.1.10-③</t>
  </si>
  <si>
    <t>基坑技术费</t>
  </si>
  <si>
    <t>技术费</t>
  </si>
  <si>
    <t>/</t>
  </si>
  <si>
    <t>粤建检协(2015〕8号3.1</t>
  </si>
  <si>
    <t>主体测点埋设费</t>
  </si>
  <si>
    <t>主体沉降监测点</t>
  </si>
  <si>
    <t>主体沉降监测费</t>
  </si>
  <si>
    <t>主体沉降监测</t>
  </si>
  <si>
    <t>主体沉降技术费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</si>
</sst>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0.00_ "/>
    <numFmt numFmtId="179" formatCode="0_ "/>
    <numFmt numFmtId="180" formatCode="&quot;粤&quot;&quot;建&quot;&quot;检&quot;&quot;协&quot;&quot;[2015]8&quot;&quot;号&quot;\ @"/>
    <numFmt numFmtId="181" formatCode="0_);[Red]\(0\)"/>
    <numFmt numFmtId="182" formatCode="#,##0.00_);[Red]\(#,##0.00\)"/>
  </numFmts>
  <fonts count="8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微软雅黑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4"/>
      <color indexed="8"/>
      <name val="宋体"/>
      <family val="0"/>
    </font>
    <font>
      <sz val="10.5"/>
      <color indexed="8"/>
      <name val="仿宋"/>
      <family val="3"/>
    </font>
    <font>
      <sz val="10"/>
      <name val="微软雅黑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3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2"/>
      <name val="宋体"/>
      <family val="0"/>
    </font>
    <font>
      <b/>
      <sz val="14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rgb="FF000000"/>
      <name val="Times New Roman"/>
      <family val="1"/>
    </font>
    <font>
      <b/>
      <sz val="16"/>
      <color theme="1"/>
      <name val="Calibri"/>
      <family val="0"/>
    </font>
    <font>
      <b/>
      <sz val="11"/>
      <color rgb="FF000000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4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1"/>
      <name val="Calibri Light"/>
      <family val="0"/>
    </font>
    <font>
      <sz val="10"/>
      <name val="Calibri"/>
      <family val="0"/>
    </font>
    <font>
      <sz val="10"/>
      <color theme="1"/>
      <name val="宋体"/>
      <family val="0"/>
    </font>
    <font>
      <b/>
      <sz val="10"/>
      <name val="Calibri"/>
      <family val="0"/>
    </font>
    <font>
      <b/>
      <sz val="14"/>
      <color theme="1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b/>
      <sz val="14"/>
      <color theme="1"/>
      <name val="宋体"/>
      <family val="0"/>
    </font>
    <font>
      <b/>
      <sz val="10"/>
      <color theme="1"/>
      <name val="宋体"/>
      <family val="0"/>
    </font>
    <font>
      <sz val="10.5"/>
      <color theme="1"/>
      <name val="仿宋"/>
      <family val="3"/>
    </font>
    <font>
      <b/>
      <sz val="11"/>
      <name val="Calibri"/>
      <family val="0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36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4" applyNumberFormat="0" applyAlignment="0" applyProtection="0"/>
    <xf numFmtId="0" fontId="50" fillId="4" borderId="5" applyNumberFormat="0" applyAlignment="0" applyProtection="0"/>
    <xf numFmtId="0" fontId="51" fillId="4" borderId="4" applyNumberFormat="0" applyAlignment="0" applyProtection="0"/>
    <xf numFmtId="0" fontId="52" fillId="5" borderId="6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8" fillId="32" borderId="0" applyNumberFormat="0" applyBorder="0" applyAlignment="0" applyProtection="0"/>
    <xf numFmtId="0" fontId="0" fillId="0" borderId="0">
      <alignment vertical="center"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59" fillId="0" borderId="0">
      <alignment/>
      <protection/>
    </xf>
    <xf numFmtId="0" fontId="39" fillId="0" borderId="0">
      <alignment vertical="center"/>
      <protection/>
    </xf>
    <xf numFmtId="0" fontId="8" fillId="0" borderId="0">
      <alignment vertical="center"/>
      <protection/>
    </xf>
  </cellStyleXfs>
  <cellXfs count="14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0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/>
    </xf>
    <xf numFmtId="177" fontId="4" fillId="0" borderId="9" xfId="76" applyNumberFormat="1" applyFont="1" applyFill="1" applyBorder="1" applyAlignment="1">
      <alignment horizontal="center" vertical="center" wrapText="1"/>
      <protection/>
    </xf>
    <xf numFmtId="176" fontId="54" fillId="0" borderId="9" xfId="0" applyNumberFormat="1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176" fontId="62" fillId="0" borderId="9" xfId="0" applyNumberFormat="1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 wrapText="1"/>
    </xf>
    <xf numFmtId="176" fontId="63" fillId="0" borderId="9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 wrapText="1"/>
    </xf>
    <xf numFmtId="176" fontId="62" fillId="0" borderId="0" xfId="0" applyNumberFormat="1" applyFont="1" applyFill="1" applyBorder="1" applyAlignment="1">
      <alignment horizontal="center" vertical="center"/>
    </xf>
    <xf numFmtId="0" fontId="60" fillId="0" borderId="9" xfId="0" applyFont="1" applyBorder="1" applyAlignment="1">
      <alignment horizontal="center" vertical="center" wrapText="1"/>
    </xf>
    <xf numFmtId="176" fontId="62" fillId="0" borderId="9" xfId="0" applyNumberFormat="1" applyFont="1" applyFill="1" applyBorder="1" applyAlignment="1">
      <alignment horizontal="center" vertical="center" wrapText="1"/>
    </xf>
    <xf numFmtId="176" fontId="6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 wrapText="1"/>
    </xf>
    <xf numFmtId="178" fontId="66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179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9" fontId="10" fillId="0" borderId="9" xfId="0" applyNumberFormat="1" applyFont="1" applyFill="1" applyBorder="1" applyAlignment="1">
      <alignment horizontal="center" vertical="center" wrapText="1"/>
    </xf>
    <xf numFmtId="178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180" fontId="68" fillId="0" borderId="9" xfId="76" applyNumberFormat="1" applyFont="1" applyFill="1" applyBorder="1" applyAlignment="1">
      <alignment horizontal="center" vertical="center" wrapText="1"/>
      <protection/>
    </xf>
    <xf numFmtId="178" fontId="11" fillId="0" borderId="9" xfId="0" applyNumberFormat="1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178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/>
    </xf>
    <xf numFmtId="178" fontId="62" fillId="0" borderId="9" xfId="0" applyNumberFormat="1" applyFont="1" applyFill="1" applyBorder="1" applyAlignment="1">
      <alignment horizontal="center" vertical="center" wrapText="1"/>
    </xf>
    <xf numFmtId="0" fontId="10" fillId="0" borderId="9" xfId="75" applyFont="1" applyFill="1" applyBorder="1" applyAlignment="1">
      <alignment horizontal="center" vertical="center" wrapText="1"/>
      <protection/>
    </xf>
    <xf numFmtId="178" fontId="69" fillId="0" borderId="9" xfId="0" applyNumberFormat="1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/>
    </xf>
    <xf numFmtId="178" fontId="69" fillId="0" borderId="9" xfId="0" applyNumberFormat="1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11" fillId="0" borderId="9" xfId="75" applyFont="1" applyFill="1" applyBorder="1" applyAlignment="1">
      <alignment horizontal="center" vertical="center" wrapText="1"/>
      <protection/>
    </xf>
    <xf numFmtId="176" fontId="11" fillId="0" borderId="9" xfId="0" applyNumberFormat="1" applyFont="1" applyFill="1" applyBorder="1" applyAlignment="1">
      <alignment horizontal="center" vertical="center" wrapText="1"/>
    </xf>
    <xf numFmtId="0" fontId="12" fillId="0" borderId="9" xfId="75" applyFont="1" applyFill="1" applyBorder="1" applyAlignment="1">
      <alignment horizontal="center" vertical="top" wrapText="1"/>
      <protection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179" fontId="13" fillId="0" borderId="9" xfId="0" applyNumberFormat="1" applyFont="1" applyBorder="1" applyAlignment="1">
      <alignment horizontal="center" vertical="center" wrapText="1"/>
    </xf>
    <xf numFmtId="178" fontId="13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179" fontId="69" fillId="0" borderId="9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79" fontId="10" fillId="0" borderId="9" xfId="0" applyNumberFormat="1" applyFont="1" applyBorder="1" applyAlignment="1">
      <alignment horizontal="center" vertical="center" wrapText="1"/>
    </xf>
    <xf numFmtId="178" fontId="10" fillId="0" borderId="9" xfId="0" applyNumberFormat="1" applyFont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178" fontId="70" fillId="0" borderId="9" xfId="0" applyNumberFormat="1" applyFont="1" applyBorder="1" applyAlignment="1">
      <alignment vertical="center" wrapText="1"/>
    </xf>
    <xf numFmtId="178" fontId="70" fillId="0" borderId="9" xfId="0" applyNumberFormat="1" applyFont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9" fillId="0" borderId="9" xfId="63" applyFont="1" applyFill="1" applyBorder="1" applyAlignment="1">
      <alignment horizontal="center" vertical="center" wrapText="1"/>
      <protection/>
    </xf>
    <xf numFmtId="179" fontId="69" fillId="0" borderId="9" xfId="70" applyNumberFormat="1" applyFont="1" applyFill="1" applyBorder="1" applyAlignment="1">
      <alignment horizontal="center" vertical="center" wrapText="1"/>
      <protection/>
    </xf>
    <xf numFmtId="181" fontId="62" fillId="0" borderId="9" xfId="0" applyNumberFormat="1" applyFont="1" applyFill="1" applyBorder="1" applyAlignment="1">
      <alignment horizontal="center" vertical="center" wrapText="1"/>
    </xf>
    <xf numFmtId="181" fontId="69" fillId="0" borderId="9" xfId="73" applyNumberFormat="1" applyFont="1" applyFill="1" applyBorder="1" applyAlignment="1">
      <alignment horizontal="center" vertical="center" wrapText="1"/>
      <protection/>
    </xf>
    <xf numFmtId="179" fontId="69" fillId="0" borderId="9" xfId="71" applyNumberFormat="1" applyFont="1" applyFill="1" applyBorder="1" applyAlignment="1">
      <alignment horizontal="center" vertical="center" wrapText="1"/>
      <protection/>
    </xf>
    <xf numFmtId="0" fontId="62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8" fillId="0" borderId="9" xfId="65" applyFont="1" applyFill="1" applyBorder="1" applyAlignment="1">
      <alignment horizontal="center" vertical="center" wrapText="1"/>
      <protection/>
    </xf>
    <xf numFmtId="0" fontId="72" fillId="0" borderId="9" xfId="64" applyFont="1" applyFill="1" applyBorder="1" applyAlignment="1">
      <alignment horizontal="center" vertical="center" wrapText="1"/>
      <protection/>
    </xf>
    <xf numFmtId="0" fontId="68" fillId="0" borderId="9" xfId="68" applyFont="1" applyFill="1" applyBorder="1" applyAlignment="1">
      <alignment horizontal="center" vertical="center" wrapText="1"/>
      <protection/>
    </xf>
    <xf numFmtId="181" fontId="73" fillId="0" borderId="9" xfId="74" applyNumberFormat="1" applyFont="1" applyFill="1" applyBorder="1" applyAlignment="1">
      <alignment horizontal="center" vertical="center" wrapText="1"/>
      <protection/>
    </xf>
    <xf numFmtId="0" fontId="73" fillId="0" borderId="9" xfId="72" applyFont="1" applyFill="1" applyBorder="1" applyAlignment="1">
      <alignment horizontal="center" vertical="center" wrapText="1"/>
      <protection/>
    </xf>
    <xf numFmtId="0" fontId="62" fillId="0" borderId="9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63" fillId="0" borderId="9" xfId="0" applyFont="1" applyBorder="1" applyAlignment="1">
      <alignment vertical="center"/>
    </xf>
    <xf numFmtId="176" fontId="63" fillId="0" borderId="9" xfId="0" applyNumberFormat="1" applyFont="1" applyBorder="1" applyAlignment="1">
      <alignment horizontal="center" vertical="center"/>
    </xf>
    <xf numFmtId="0" fontId="62" fillId="0" borderId="9" xfId="0" applyFont="1" applyBorder="1" applyAlignment="1">
      <alignment vertical="center"/>
    </xf>
    <xf numFmtId="49" fontId="11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1" fillId="0" borderId="9" xfId="75" applyFont="1" applyFill="1" applyBorder="1" applyAlignment="1">
      <alignment horizontal="center" vertical="center"/>
      <protection/>
    </xf>
    <xf numFmtId="0" fontId="11" fillId="0" borderId="9" xfId="75" applyFont="1" applyFill="1" applyBorder="1" applyAlignment="1">
      <alignment vertical="center"/>
      <protection/>
    </xf>
    <xf numFmtId="176" fontId="11" fillId="0" borderId="9" xfId="0" applyNumberFormat="1" applyFont="1" applyFill="1" applyBorder="1" applyAlignment="1">
      <alignment horizontal="center" vertical="center"/>
    </xf>
    <xf numFmtId="0" fontId="12" fillId="0" borderId="9" xfId="75" applyFont="1" applyFill="1" applyBorder="1" applyAlignment="1">
      <alignment horizontal="left" vertical="top"/>
      <protection/>
    </xf>
    <xf numFmtId="176" fontId="0" fillId="0" borderId="0" xfId="0" applyNumberFormat="1" applyAlignment="1">
      <alignment vertical="center"/>
    </xf>
    <xf numFmtId="0" fontId="7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69" fillId="0" borderId="9" xfId="0" applyNumberFormat="1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 wrapText="1"/>
    </xf>
    <xf numFmtId="176" fontId="75" fillId="0" borderId="9" xfId="0" applyNumberFormat="1" applyFont="1" applyFill="1" applyBorder="1" applyAlignment="1">
      <alignment horizontal="center" vertical="center" wrapText="1"/>
    </xf>
    <xf numFmtId="0" fontId="7" fillId="0" borderId="9" xfId="76" applyFont="1" applyFill="1" applyBorder="1" applyAlignment="1">
      <alignment horizontal="center" vertical="center" wrapText="1"/>
      <protection/>
    </xf>
    <xf numFmtId="0" fontId="4" fillId="0" borderId="9" xfId="76" applyFont="1" applyFill="1" applyBorder="1" applyAlignment="1">
      <alignment horizontal="center" vertical="center" wrapText="1"/>
      <protection/>
    </xf>
    <xf numFmtId="0" fontId="10" fillId="0" borderId="9" xfId="76" applyFont="1" applyFill="1" applyBorder="1" applyAlignment="1">
      <alignment horizontal="center" vertical="center" wrapText="1"/>
      <protection/>
    </xf>
    <xf numFmtId="0" fontId="76" fillId="0" borderId="9" xfId="0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0" fontId="77" fillId="0" borderId="9" xfId="0" applyFont="1" applyBorder="1" applyAlignment="1">
      <alignment vertical="center"/>
    </xf>
    <xf numFmtId="0" fontId="10" fillId="0" borderId="9" xfId="76" applyFont="1" applyFill="1" applyBorder="1" applyAlignment="1">
      <alignment horizontal="center" vertical="center"/>
      <protection/>
    </xf>
    <xf numFmtId="178" fontId="10" fillId="0" borderId="9" xfId="76" applyNumberFormat="1" applyFont="1" applyFill="1" applyBorder="1" applyAlignment="1">
      <alignment horizontal="center" vertical="center" wrapText="1"/>
      <protection/>
    </xf>
    <xf numFmtId="0" fontId="10" fillId="0" borderId="9" xfId="76" applyNumberFormat="1" applyFont="1" applyFill="1" applyBorder="1" applyAlignment="1">
      <alignment horizontal="center" vertical="center" wrapText="1"/>
      <protection/>
    </xf>
    <xf numFmtId="177" fontId="10" fillId="0" borderId="9" xfId="76" applyNumberFormat="1" applyFont="1" applyFill="1" applyBorder="1" applyAlignment="1">
      <alignment horizontal="center" vertical="center" wrapText="1"/>
      <protection/>
    </xf>
    <xf numFmtId="0" fontId="16" fillId="0" borderId="9" xfId="0" applyFont="1" applyFill="1" applyBorder="1" applyAlignment="1">
      <alignment vertical="center"/>
    </xf>
    <xf numFmtId="176" fontId="77" fillId="0" borderId="9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horizontal="center" vertical="center"/>
    </xf>
    <xf numFmtId="182" fontId="78" fillId="0" borderId="9" xfId="0" applyNumberFormat="1" applyFont="1" applyFill="1" applyBorder="1" applyAlignment="1">
      <alignment horizontal="center" vertical="center" wrapText="1"/>
    </xf>
    <xf numFmtId="176" fontId="78" fillId="0" borderId="9" xfId="0" applyNumberFormat="1" applyFont="1" applyFill="1" applyBorder="1" applyAlignment="1">
      <alignment horizontal="center" vertical="center" wrapText="1"/>
    </xf>
    <xf numFmtId="182" fontId="74" fillId="0" borderId="9" xfId="0" applyNumberFormat="1" applyFont="1" applyFill="1" applyBorder="1" applyAlignment="1">
      <alignment horizontal="center" vertical="center"/>
    </xf>
    <xf numFmtId="176" fontId="74" fillId="0" borderId="9" xfId="0" applyNumberFormat="1" applyFont="1" applyFill="1" applyBorder="1" applyAlignment="1">
      <alignment horizontal="center" vertical="center" wrapText="1"/>
    </xf>
    <xf numFmtId="182" fontId="74" fillId="0" borderId="9" xfId="0" applyNumberFormat="1" applyFont="1" applyFill="1" applyBorder="1" applyAlignment="1">
      <alignment horizontal="center" vertical="center" wrapText="1"/>
    </xf>
    <xf numFmtId="49" fontId="79" fillId="0" borderId="9" xfId="0" applyNumberFormat="1" applyFont="1" applyFill="1" applyBorder="1" applyAlignment="1">
      <alignment horizontal="center" vertical="center"/>
    </xf>
    <xf numFmtId="182" fontId="80" fillId="0" borderId="9" xfId="0" applyNumberFormat="1" applyFont="1" applyFill="1" applyBorder="1" applyAlignment="1">
      <alignment horizontal="center" vertical="center"/>
    </xf>
    <xf numFmtId="176" fontId="80" fillId="0" borderId="9" xfId="0" applyNumberFormat="1" applyFont="1" applyFill="1" applyBorder="1" applyAlignment="1">
      <alignment horizontal="center" vertical="center"/>
    </xf>
    <xf numFmtId="176" fontId="81" fillId="0" borderId="10" xfId="0" applyNumberFormat="1" applyFont="1" applyFill="1" applyBorder="1" applyAlignment="1">
      <alignment horizontal="center" vertical="center"/>
    </xf>
    <xf numFmtId="49" fontId="79" fillId="0" borderId="9" xfId="0" applyNumberFormat="1" applyFont="1" applyFill="1" applyBorder="1" applyAlignment="1">
      <alignment horizontal="center" vertical="center"/>
    </xf>
    <xf numFmtId="182" fontId="80" fillId="0" borderId="9" xfId="0" applyNumberFormat="1" applyFont="1" applyFill="1" applyBorder="1" applyAlignment="1">
      <alignment horizontal="center" vertical="center"/>
    </xf>
    <xf numFmtId="176" fontId="80" fillId="0" borderId="9" xfId="0" applyNumberFormat="1" applyFont="1" applyFill="1" applyBorder="1" applyAlignment="1">
      <alignment horizontal="center" vertical="center"/>
    </xf>
    <xf numFmtId="176" fontId="81" fillId="0" borderId="11" xfId="0" applyNumberFormat="1" applyFont="1" applyFill="1" applyBorder="1" applyAlignment="1">
      <alignment horizontal="center" vertical="center"/>
    </xf>
    <xf numFmtId="0" fontId="79" fillId="0" borderId="9" xfId="0" applyNumberFormat="1" applyFont="1" applyFill="1" applyBorder="1" applyAlignment="1">
      <alignment horizontal="center" vertical="center"/>
    </xf>
    <xf numFmtId="0" fontId="82" fillId="0" borderId="9" xfId="0" applyFont="1" applyFill="1" applyBorder="1" applyAlignment="1">
      <alignment horizontal="center" vertical="center"/>
    </xf>
    <xf numFmtId="176" fontId="82" fillId="0" borderId="9" xfId="0" applyNumberFormat="1" applyFont="1" applyFill="1" applyBorder="1" applyAlignment="1">
      <alignment horizontal="center" vertical="center"/>
    </xf>
    <xf numFmtId="182" fontId="79" fillId="0" borderId="9" xfId="0" applyNumberFormat="1" applyFont="1" applyFill="1" applyBorder="1" applyAlignment="1">
      <alignment horizontal="center" vertical="center"/>
    </xf>
    <xf numFmtId="176" fontId="79" fillId="0" borderId="9" xfId="0" applyNumberFormat="1" applyFont="1" applyFill="1" applyBorder="1" applyAlignment="1">
      <alignment horizontal="center" vertical="center"/>
    </xf>
    <xf numFmtId="176" fontId="81" fillId="0" borderId="12" xfId="0" applyNumberFormat="1" applyFont="1" applyFill="1" applyBorder="1" applyAlignment="1">
      <alignment horizontal="center" vertical="center"/>
    </xf>
  </cellXfs>
  <cellStyles count="6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8" xfId="63"/>
    <cellStyle name="常规 22" xfId="64"/>
    <cellStyle name="常规 14" xfId="65"/>
    <cellStyle name="常规 48 7" xfId="66"/>
    <cellStyle name="常规 22 7" xfId="67"/>
    <cellStyle name="常规 24 8" xfId="68"/>
    <cellStyle name="常规 48 11" xfId="69"/>
    <cellStyle name="常规 49 12" xfId="70"/>
    <cellStyle name="常规 47 14" xfId="71"/>
    <cellStyle name="常规 24 15" xfId="72"/>
    <cellStyle name="常规 50 13" xfId="73"/>
    <cellStyle name="常规 24 9" xfId="74"/>
    <cellStyle name="常规 2" xfId="75"/>
    <cellStyle name="常规 2 2" xfId="76"/>
    <cellStyle name="常规 2 3" xfId="77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="70" zoomScaleNormal="70" zoomScaleSheetLayoutView="100" workbookViewId="0" topLeftCell="A1">
      <selection activeCell="C19" sqref="C19"/>
    </sheetView>
  </sheetViews>
  <sheetFormatPr defaultColWidth="9.00390625" defaultRowHeight="15"/>
  <cols>
    <col min="2" max="2" width="35.8515625" style="0" customWidth="1"/>
    <col min="3" max="3" width="28.8515625" style="126" customWidth="1"/>
    <col min="4" max="4" width="35.8515625" style="126" customWidth="1"/>
    <col min="5" max="5" width="44.00390625" style="0" customWidth="1"/>
  </cols>
  <sheetData>
    <row r="1" spans="1:5" ht="36" customHeight="1">
      <c r="A1" s="127" t="s">
        <v>0</v>
      </c>
      <c r="B1" s="127"/>
      <c r="C1" s="128"/>
      <c r="D1" s="128"/>
      <c r="E1" s="127"/>
    </row>
    <row r="2" spans="1:5" s="125" customFormat="1" ht="84.75" customHeight="1">
      <c r="A2" s="129" t="s">
        <v>1</v>
      </c>
      <c r="B2" s="129" t="s">
        <v>2</v>
      </c>
      <c r="C2" s="130" t="s">
        <v>3</v>
      </c>
      <c r="D2" s="130" t="s">
        <v>4</v>
      </c>
      <c r="E2" s="131" t="s">
        <v>5</v>
      </c>
    </row>
    <row r="3" spans="1:5" s="125" customFormat="1" ht="24.75" customHeight="1">
      <c r="A3" s="132">
        <v>1</v>
      </c>
      <c r="B3" s="133" t="s">
        <v>6</v>
      </c>
      <c r="C3" s="134">
        <f>'材料检测'!G296</f>
        <v>390660</v>
      </c>
      <c r="D3" s="135" t="s">
        <v>7</v>
      </c>
      <c r="E3" s="135" t="s">
        <v>7</v>
      </c>
    </row>
    <row r="4" spans="1:5" s="125" customFormat="1" ht="24.75" customHeight="1">
      <c r="A4" s="136" t="s">
        <v>8</v>
      </c>
      <c r="B4" s="137" t="s">
        <v>9</v>
      </c>
      <c r="C4" s="138">
        <f>'安全机械、材料检测'!G15</f>
        <v>255200</v>
      </c>
      <c r="D4" s="139"/>
      <c r="E4" s="139"/>
    </row>
    <row r="5" spans="1:5" s="125" customFormat="1" ht="24.75" customHeight="1">
      <c r="A5" s="140">
        <v>3</v>
      </c>
      <c r="B5" s="137" t="s">
        <v>10</v>
      </c>
      <c r="C5" s="138">
        <f>'主体结构检测'!G9</f>
        <v>285650</v>
      </c>
      <c r="D5" s="139"/>
      <c r="E5" s="139"/>
    </row>
    <row r="6" spans="1:5" s="125" customFormat="1" ht="24.75" customHeight="1">
      <c r="A6" s="136" t="s">
        <v>11</v>
      </c>
      <c r="B6" s="137" t="s">
        <v>12</v>
      </c>
      <c r="C6" s="138">
        <f>'钢结构检测'!G6</f>
        <v>50000</v>
      </c>
      <c r="D6" s="139"/>
      <c r="E6" s="139"/>
    </row>
    <row r="7" spans="1:5" s="125" customFormat="1" ht="24.75" customHeight="1">
      <c r="A7" s="132" t="s">
        <v>13</v>
      </c>
      <c r="B7" s="137" t="s">
        <v>14</v>
      </c>
      <c r="C7" s="138">
        <f>'电气及设备工程检测'!G20</f>
        <v>500125.7</v>
      </c>
      <c r="D7" s="139"/>
      <c r="E7" s="139"/>
    </row>
    <row r="8" spans="1:5" s="125" customFormat="1" ht="24.75" customHeight="1">
      <c r="A8" s="136" t="s">
        <v>15</v>
      </c>
      <c r="B8" s="137" t="s">
        <v>16</v>
      </c>
      <c r="C8" s="138">
        <f>'建筑节能及绿色建筑检测'!G31</f>
        <v>451660</v>
      </c>
      <c r="D8" s="139"/>
      <c r="E8" s="139"/>
    </row>
    <row r="9" spans="1:5" s="125" customFormat="1" ht="24.75" customHeight="1">
      <c r="A9" s="132" t="s">
        <v>17</v>
      </c>
      <c r="B9" s="137" t="s">
        <v>18</v>
      </c>
      <c r="C9" s="138">
        <f>'玻璃门窗工程检测'!G16</f>
        <v>344400</v>
      </c>
      <c r="D9" s="139"/>
      <c r="E9" s="139"/>
    </row>
    <row r="10" spans="1:5" s="125" customFormat="1" ht="24.75" customHeight="1">
      <c r="A10" s="136" t="s">
        <v>19</v>
      </c>
      <c r="B10" s="137" t="s">
        <v>20</v>
      </c>
      <c r="C10" s="138">
        <f>'室内空气检测'!I10</f>
        <v>272000</v>
      </c>
      <c r="D10" s="139"/>
      <c r="E10" s="139"/>
    </row>
    <row r="11" spans="1:5" s="125" customFormat="1" ht="24.75" customHeight="1">
      <c r="A11" s="136" t="s">
        <v>21</v>
      </c>
      <c r="B11" s="137" t="s">
        <v>22</v>
      </c>
      <c r="C11" s="138">
        <f>'消防设施检测'!G3</f>
        <v>94292.825</v>
      </c>
      <c r="D11" s="139"/>
      <c r="E11" s="139"/>
    </row>
    <row r="12" spans="1:5" s="125" customFormat="1" ht="24.75" customHeight="1">
      <c r="A12" s="136" t="s">
        <v>23</v>
      </c>
      <c r="B12" s="141" t="s">
        <v>24</v>
      </c>
      <c r="C12" s="142">
        <f>'工程监测'!H20</f>
        <v>395702.84</v>
      </c>
      <c r="D12" s="139"/>
      <c r="E12" s="139"/>
    </row>
    <row r="13" spans="1:5" s="125" customFormat="1" ht="24.75" customHeight="1">
      <c r="A13" s="132" t="s">
        <v>25</v>
      </c>
      <c r="B13" s="143" t="s">
        <v>26</v>
      </c>
      <c r="C13" s="144">
        <f>SUM(C3:C12)</f>
        <v>3039691.365</v>
      </c>
      <c r="D13" s="145"/>
      <c r="E13" s="145"/>
    </row>
    <row r="15" ht="13.5"/>
    <row r="16" ht="13.5"/>
    <row r="17" ht="13.5"/>
  </sheetData>
  <sheetProtection/>
  <mergeCells count="3">
    <mergeCell ref="A1:E1"/>
    <mergeCell ref="D3:D13"/>
    <mergeCell ref="E3:E13"/>
  </mergeCells>
  <printOptions/>
  <pageMargins left="0.75" right="0.75" top="1" bottom="1" header="0.5" footer="0.5"/>
  <pageSetup fitToHeight="0" fitToWidth="1" orientation="portrait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H6"/>
  <sheetViews>
    <sheetView zoomScaleSheetLayoutView="100" workbookViewId="0" topLeftCell="A1">
      <selection activeCell="E11" sqref="E11"/>
    </sheetView>
  </sheetViews>
  <sheetFormatPr defaultColWidth="9.00390625" defaultRowHeight="15"/>
  <cols>
    <col min="1" max="1" width="9.00390625" style="20" customWidth="1"/>
    <col min="2" max="2" width="15.00390625" style="20" customWidth="1"/>
    <col min="3" max="3" width="12.57421875" style="20" customWidth="1"/>
    <col min="4" max="4" width="9.00390625" style="20" customWidth="1"/>
    <col min="5" max="6" width="12.8515625" style="20" customWidth="1"/>
    <col min="7" max="7" width="13.140625" style="20" customWidth="1"/>
    <col min="8" max="8" width="14.28125" style="20" customWidth="1"/>
  </cols>
  <sheetData>
    <row r="1" spans="1:8" ht="31.5" customHeight="1">
      <c r="A1" s="21" t="s">
        <v>758</v>
      </c>
      <c r="B1" s="21"/>
      <c r="C1" s="21"/>
      <c r="D1" s="21"/>
      <c r="E1" s="21"/>
      <c r="F1" s="21"/>
      <c r="G1" s="21"/>
      <c r="H1" s="21"/>
    </row>
    <row r="2" spans="1:8" ht="48" customHeight="1">
      <c r="A2" s="22" t="s">
        <v>1</v>
      </c>
      <c r="B2" s="23" t="s">
        <v>759</v>
      </c>
      <c r="C2" s="23" t="s">
        <v>595</v>
      </c>
      <c r="D2" s="22" t="s">
        <v>30</v>
      </c>
      <c r="E2" s="6" t="s">
        <v>740</v>
      </c>
      <c r="F2" s="6" t="s">
        <v>741</v>
      </c>
      <c r="G2" s="7" t="s">
        <v>742</v>
      </c>
      <c r="H2" s="23" t="s">
        <v>34</v>
      </c>
    </row>
    <row r="3" spans="1:8" ht="39" customHeight="1">
      <c r="A3" s="24">
        <v>1</v>
      </c>
      <c r="B3" s="23" t="s">
        <v>760</v>
      </c>
      <c r="C3" s="25">
        <v>37717.13</v>
      </c>
      <c r="D3" s="24" t="s">
        <v>761</v>
      </c>
      <c r="E3" s="26">
        <v>2.5</v>
      </c>
      <c r="F3" s="26">
        <v>2.5</v>
      </c>
      <c r="G3" s="26">
        <f>C3*E3</f>
        <v>94292.825</v>
      </c>
      <c r="H3" s="24" t="s">
        <v>110</v>
      </c>
    </row>
    <row r="4" ht="13.5"/>
    <row r="5" ht="13.5"/>
    <row r="6" spans="1:8" ht="30" customHeight="1">
      <c r="A6" s="27" t="s">
        <v>762</v>
      </c>
      <c r="B6" s="27"/>
      <c r="C6" s="28"/>
      <c r="D6" s="27"/>
      <c r="E6" s="27"/>
      <c r="F6" s="27"/>
      <c r="G6" s="27"/>
      <c r="H6" s="27"/>
    </row>
  </sheetData>
  <sheetProtection/>
  <mergeCells count="2">
    <mergeCell ref="A1:H1"/>
    <mergeCell ref="A6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workbookViewId="0" topLeftCell="A1">
      <selection activeCell="N8" sqref="N8"/>
    </sheetView>
  </sheetViews>
  <sheetFormatPr defaultColWidth="9.00390625" defaultRowHeight="15"/>
  <cols>
    <col min="2" max="2" width="16.00390625" style="0" customWidth="1"/>
    <col min="3" max="3" width="15.8515625" style="0" customWidth="1"/>
    <col min="5" max="5" width="12.28125" style="0" customWidth="1"/>
    <col min="6" max="7" width="13.421875" style="0" customWidth="1"/>
    <col min="8" max="8" width="13.28125" style="0" customWidth="1"/>
    <col min="9" max="9" width="24.57421875" style="1" customWidth="1"/>
  </cols>
  <sheetData>
    <row r="1" spans="1:9" ht="30" customHeight="1">
      <c r="A1" s="2" t="s">
        <v>763</v>
      </c>
      <c r="B1" s="2"/>
      <c r="C1" s="2"/>
      <c r="D1" s="2"/>
      <c r="E1" s="2"/>
      <c r="F1" s="2"/>
      <c r="G1" s="2"/>
      <c r="H1" s="2"/>
      <c r="I1" s="17"/>
    </row>
    <row r="2" spans="1:9" ht="42" customHeight="1">
      <c r="A2" s="3" t="s">
        <v>1</v>
      </c>
      <c r="B2" s="4" t="s">
        <v>28</v>
      </c>
      <c r="C2" s="4" t="s">
        <v>29</v>
      </c>
      <c r="D2" s="3" t="s">
        <v>30</v>
      </c>
      <c r="E2" s="5" t="s">
        <v>574</v>
      </c>
      <c r="F2" s="6" t="s">
        <v>740</v>
      </c>
      <c r="G2" s="6" t="s">
        <v>741</v>
      </c>
      <c r="H2" s="7" t="s">
        <v>742</v>
      </c>
      <c r="I2" s="7" t="s">
        <v>575</v>
      </c>
    </row>
    <row r="3" spans="1:9" ht="19.5" customHeight="1">
      <c r="A3" s="8">
        <v>1</v>
      </c>
      <c r="B3" s="8" t="s">
        <v>764</v>
      </c>
      <c r="C3" s="8" t="s">
        <v>765</v>
      </c>
      <c r="D3" s="8" t="s">
        <v>640</v>
      </c>
      <c r="E3" s="9">
        <v>3</v>
      </c>
      <c r="F3" s="9">
        <v>250</v>
      </c>
      <c r="G3" s="9">
        <v>250</v>
      </c>
      <c r="H3" s="9">
        <f>E3*F3</f>
        <v>750</v>
      </c>
      <c r="I3" s="18" t="s">
        <v>766</v>
      </c>
    </row>
    <row r="4" spans="1:9" ht="19.5" customHeight="1">
      <c r="A4" s="8">
        <v>2</v>
      </c>
      <c r="B4" s="8"/>
      <c r="C4" s="8" t="s">
        <v>767</v>
      </c>
      <c r="D4" s="8" t="s">
        <v>640</v>
      </c>
      <c r="E4" s="9">
        <v>2</v>
      </c>
      <c r="F4" s="9">
        <v>3500</v>
      </c>
      <c r="G4" s="9">
        <v>3500</v>
      </c>
      <c r="H4" s="9">
        <f aca="true" t="shared" si="0" ref="H4:H16">E4*F4</f>
        <v>7000</v>
      </c>
      <c r="I4" s="18" t="s">
        <v>768</v>
      </c>
    </row>
    <row r="5" spans="1:9" ht="24">
      <c r="A5" s="8">
        <v>3</v>
      </c>
      <c r="B5" s="8"/>
      <c r="C5" s="10" t="s">
        <v>769</v>
      </c>
      <c r="D5" s="10" t="s">
        <v>640</v>
      </c>
      <c r="E5" s="9">
        <v>11</v>
      </c>
      <c r="F5" s="9">
        <v>250</v>
      </c>
      <c r="G5" s="9">
        <v>250</v>
      </c>
      <c r="H5" s="9">
        <f t="shared" si="0"/>
        <v>2750</v>
      </c>
      <c r="I5" s="18" t="s">
        <v>770</v>
      </c>
    </row>
    <row r="6" spans="1:9" ht="24">
      <c r="A6" s="8">
        <v>4</v>
      </c>
      <c r="B6" s="8"/>
      <c r="C6" s="10" t="s">
        <v>771</v>
      </c>
      <c r="D6" s="10" t="s">
        <v>640</v>
      </c>
      <c r="E6" s="9">
        <v>9</v>
      </c>
      <c r="F6" s="9">
        <v>250</v>
      </c>
      <c r="G6" s="9">
        <v>250</v>
      </c>
      <c r="H6" s="9">
        <f t="shared" si="0"/>
        <v>2250</v>
      </c>
      <c r="I6" s="18" t="s">
        <v>772</v>
      </c>
    </row>
    <row r="7" spans="1:9" ht="27.75" customHeight="1">
      <c r="A7" s="8">
        <v>5</v>
      </c>
      <c r="B7" s="8"/>
      <c r="C7" s="8" t="s">
        <v>773</v>
      </c>
      <c r="D7" s="10" t="s">
        <v>774</v>
      </c>
      <c r="E7" s="9">
        <v>7</v>
      </c>
      <c r="F7" s="9">
        <f>420+180*6</f>
        <v>1500</v>
      </c>
      <c r="G7" s="9">
        <f>420+180*6</f>
        <v>1500</v>
      </c>
      <c r="H7" s="9">
        <f t="shared" si="0"/>
        <v>10500</v>
      </c>
      <c r="I7" s="18" t="s">
        <v>775</v>
      </c>
    </row>
    <row r="8" spans="1:9" ht="24.75" customHeight="1">
      <c r="A8" s="8">
        <v>6</v>
      </c>
      <c r="B8" s="8" t="s">
        <v>776</v>
      </c>
      <c r="C8" s="8" t="s">
        <v>777</v>
      </c>
      <c r="D8" s="10" t="s">
        <v>778</v>
      </c>
      <c r="E8" s="9">
        <f>3*6</f>
        <v>18</v>
      </c>
      <c r="F8" s="9">
        <v>2181</v>
      </c>
      <c r="G8" s="9">
        <v>2181</v>
      </c>
      <c r="H8" s="9">
        <f t="shared" si="0"/>
        <v>39258</v>
      </c>
      <c r="I8" s="18" t="s">
        <v>779</v>
      </c>
    </row>
    <row r="9" spans="1:9" ht="24.75" customHeight="1">
      <c r="A9" s="8">
        <v>7</v>
      </c>
      <c r="B9" s="8"/>
      <c r="C9" s="8" t="s">
        <v>780</v>
      </c>
      <c r="D9" s="10" t="s">
        <v>778</v>
      </c>
      <c r="E9" s="9">
        <f>3*6</f>
        <v>18</v>
      </c>
      <c r="F9" s="9">
        <v>1216</v>
      </c>
      <c r="G9" s="9">
        <v>1216</v>
      </c>
      <c r="H9" s="9">
        <f t="shared" si="0"/>
        <v>21888</v>
      </c>
      <c r="I9" s="18" t="s">
        <v>781</v>
      </c>
    </row>
    <row r="10" spans="1:9" ht="24.75" customHeight="1">
      <c r="A10" s="8">
        <v>8</v>
      </c>
      <c r="B10" s="8"/>
      <c r="C10" s="8" t="s">
        <v>782</v>
      </c>
      <c r="D10" s="10" t="s">
        <v>778</v>
      </c>
      <c r="E10" s="9">
        <f>11*50</f>
        <v>550</v>
      </c>
      <c r="F10" s="9">
        <v>74</v>
      </c>
      <c r="G10" s="9">
        <v>74</v>
      </c>
      <c r="H10" s="9">
        <f t="shared" si="0"/>
        <v>40700</v>
      </c>
      <c r="I10" s="18" t="s">
        <v>783</v>
      </c>
    </row>
    <row r="11" spans="1:9" ht="24.75" customHeight="1">
      <c r="A11" s="8">
        <v>9</v>
      </c>
      <c r="B11" s="8"/>
      <c r="C11" s="8" t="s">
        <v>784</v>
      </c>
      <c r="D11" s="10" t="s">
        <v>778</v>
      </c>
      <c r="E11" s="9">
        <f>E10</f>
        <v>550</v>
      </c>
      <c r="F11" s="9">
        <v>50</v>
      </c>
      <c r="G11" s="9">
        <v>50</v>
      </c>
      <c r="H11" s="9">
        <f t="shared" si="0"/>
        <v>27500</v>
      </c>
      <c r="I11" s="18" t="s">
        <v>785</v>
      </c>
    </row>
    <row r="12" spans="1:9" ht="24.75" customHeight="1">
      <c r="A12" s="8">
        <v>10</v>
      </c>
      <c r="B12" s="8"/>
      <c r="C12" s="10" t="s">
        <v>771</v>
      </c>
      <c r="D12" s="10" t="s">
        <v>778</v>
      </c>
      <c r="E12" s="9">
        <f>E6*50</f>
        <v>450</v>
      </c>
      <c r="F12" s="9">
        <v>50</v>
      </c>
      <c r="G12" s="9">
        <v>50</v>
      </c>
      <c r="H12" s="9">
        <f t="shared" si="0"/>
        <v>22500</v>
      </c>
      <c r="I12" s="18" t="s">
        <v>785</v>
      </c>
    </row>
    <row r="13" spans="1:9" ht="27" customHeight="1">
      <c r="A13" s="8">
        <v>11</v>
      </c>
      <c r="B13" s="8"/>
      <c r="C13" s="8" t="s">
        <v>773</v>
      </c>
      <c r="D13" s="10" t="s">
        <v>778</v>
      </c>
      <c r="E13" s="9">
        <f>E7*50</f>
        <v>350</v>
      </c>
      <c r="F13" s="9">
        <v>200</v>
      </c>
      <c r="G13" s="9">
        <v>200</v>
      </c>
      <c r="H13" s="9">
        <f t="shared" si="0"/>
        <v>70000</v>
      </c>
      <c r="I13" s="18" t="s">
        <v>786</v>
      </c>
    </row>
    <row r="14" spans="1:9" ht="19.5" customHeight="1">
      <c r="A14" s="8">
        <v>12</v>
      </c>
      <c r="B14" s="8" t="s">
        <v>787</v>
      </c>
      <c r="C14" s="8" t="s">
        <v>788</v>
      </c>
      <c r="D14" s="10" t="s">
        <v>706</v>
      </c>
      <c r="E14" s="9">
        <v>1</v>
      </c>
      <c r="F14" s="9" t="s">
        <v>789</v>
      </c>
      <c r="G14" s="9" t="s">
        <v>789</v>
      </c>
      <c r="H14" s="9">
        <f>SUM(H8:H13)*0.22</f>
        <v>48806.12</v>
      </c>
      <c r="I14" s="18" t="s">
        <v>790</v>
      </c>
    </row>
    <row r="15" spans="1:9" ht="19.5" customHeight="1">
      <c r="A15" s="8">
        <v>13</v>
      </c>
      <c r="B15" s="8" t="s">
        <v>791</v>
      </c>
      <c r="C15" s="8" t="s">
        <v>765</v>
      </c>
      <c r="D15" s="8" t="s">
        <v>640</v>
      </c>
      <c r="E15" s="9">
        <v>3</v>
      </c>
      <c r="F15" s="9">
        <v>250</v>
      </c>
      <c r="G15" s="9">
        <v>250</v>
      </c>
      <c r="H15" s="9">
        <f>E15*F15</f>
        <v>750</v>
      </c>
      <c r="I15" s="18" t="s">
        <v>766</v>
      </c>
    </row>
    <row r="16" spans="1:9" ht="27.75" customHeight="1">
      <c r="A16" s="8">
        <v>14</v>
      </c>
      <c r="B16" s="8"/>
      <c r="C16" s="8" t="s">
        <v>792</v>
      </c>
      <c r="D16" s="8" t="s">
        <v>640</v>
      </c>
      <c r="E16" s="9">
        <v>92</v>
      </c>
      <c r="F16" s="9">
        <v>250</v>
      </c>
      <c r="G16" s="9">
        <v>250</v>
      </c>
      <c r="H16" s="9">
        <f>E16*F16</f>
        <v>23000</v>
      </c>
      <c r="I16" s="18" t="s">
        <v>772</v>
      </c>
    </row>
    <row r="17" spans="1:9" ht="24.75" customHeight="1">
      <c r="A17" s="8">
        <v>15</v>
      </c>
      <c r="B17" s="8" t="s">
        <v>793</v>
      </c>
      <c r="C17" s="8" t="s">
        <v>780</v>
      </c>
      <c r="D17" s="10" t="s">
        <v>778</v>
      </c>
      <c r="E17" s="9">
        <v>11</v>
      </c>
      <c r="F17" s="9">
        <v>1216</v>
      </c>
      <c r="G17" s="9">
        <v>1216</v>
      </c>
      <c r="H17" s="9">
        <f>E17*F17</f>
        <v>13376</v>
      </c>
      <c r="I17" s="18" t="s">
        <v>781</v>
      </c>
    </row>
    <row r="18" spans="1:9" ht="36.75" customHeight="1">
      <c r="A18" s="8">
        <v>16</v>
      </c>
      <c r="B18" s="8"/>
      <c r="C18" s="8" t="s">
        <v>794</v>
      </c>
      <c r="D18" s="10" t="s">
        <v>778</v>
      </c>
      <c r="E18" s="9">
        <v>1012</v>
      </c>
      <c r="F18" s="9">
        <v>50</v>
      </c>
      <c r="G18" s="9">
        <v>50</v>
      </c>
      <c r="H18" s="9">
        <f>E18*F18</f>
        <v>50600</v>
      </c>
      <c r="I18" s="18" t="s">
        <v>785</v>
      </c>
    </row>
    <row r="19" spans="1:9" ht="19.5" customHeight="1">
      <c r="A19" s="8">
        <v>17</v>
      </c>
      <c r="B19" s="8" t="s">
        <v>795</v>
      </c>
      <c r="C19" s="8" t="s">
        <v>788</v>
      </c>
      <c r="D19" s="10" t="s">
        <v>706</v>
      </c>
      <c r="E19" s="9">
        <v>1</v>
      </c>
      <c r="F19" s="9" t="s">
        <v>789</v>
      </c>
      <c r="G19" s="9" t="s">
        <v>789</v>
      </c>
      <c r="H19" s="9">
        <f>SUM(H17:H18)*0.22</f>
        <v>14074.72</v>
      </c>
      <c r="I19" s="18" t="s">
        <v>790</v>
      </c>
    </row>
    <row r="20" spans="1:9" ht="27" customHeight="1">
      <c r="A20" s="8">
        <v>18</v>
      </c>
      <c r="B20" s="11" t="s">
        <v>26</v>
      </c>
      <c r="C20" s="11"/>
      <c r="D20" s="12"/>
      <c r="E20" s="13"/>
      <c r="F20" s="13"/>
      <c r="G20" s="13"/>
      <c r="H20" s="13">
        <f>SUM(H3:H19)</f>
        <v>395702.84</v>
      </c>
      <c r="I20" s="18"/>
    </row>
    <row r="21" spans="1:9" ht="19.5" customHeight="1">
      <c r="A21" s="14"/>
      <c r="B21" s="14"/>
      <c r="C21" s="14"/>
      <c r="D21" s="15"/>
      <c r="E21" s="16"/>
      <c r="F21" s="16"/>
      <c r="G21" s="16"/>
      <c r="H21" s="16"/>
      <c r="I21" s="19"/>
    </row>
    <row r="22" spans="1:9" ht="19.5" customHeight="1">
      <c r="A22" s="14"/>
      <c r="B22" s="14"/>
      <c r="C22" s="14"/>
      <c r="D22" s="15"/>
      <c r="E22" s="16"/>
      <c r="F22" s="16"/>
      <c r="G22" s="16"/>
      <c r="H22" s="16"/>
      <c r="I22" s="19"/>
    </row>
    <row r="23" spans="1:9" ht="19.5" customHeight="1">
      <c r="A23" s="14"/>
      <c r="B23" s="14"/>
      <c r="C23" s="14"/>
      <c r="D23" s="15"/>
      <c r="E23" s="16"/>
      <c r="F23" s="16"/>
      <c r="G23" s="16"/>
      <c r="H23" s="16"/>
      <c r="I23" s="19"/>
    </row>
    <row r="24" spans="1:9" ht="19.5" customHeight="1">
      <c r="A24" s="14"/>
      <c r="B24" s="14"/>
      <c r="C24" s="14"/>
      <c r="D24" s="15"/>
      <c r="E24" s="16"/>
      <c r="F24" s="16"/>
      <c r="G24" s="16"/>
      <c r="H24" s="16"/>
      <c r="I24" s="19"/>
    </row>
    <row r="25" spans="1:9" ht="19.5" customHeight="1">
      <c r="A25" s="14"/>
      <c r="B25" s="14"/>
      <c r="C25" s="14"/>
      <c r="D25" s="15"/>
      <c r="E25" s="16"/>
      <c r="F25" s="16"/>
      <c r="G25" s="16"/>
      <c r="H25" s="16"/>
      <c r="I25" s="19"/>
    </row>
    <row r="26" spans="1:9" ht="19.5" customHeight="1">
      <c r="A26" s="14"/>
      <c r="B26" s="14"/>
      <c r="C26" s="14"/>
      <c r="D26" s="15"/>
      <c r="E26" s="16"/>
      <c r="F26" s="16"/>
      <c r="G26" s="16"/>
      <c r="H26" s="16"/>
      <c r="I26" s="19"/>
    </row>
    <row r="27" spans="1:9" ht="19.5" customHeight="1">
      <c r="A27" s="14"/>
      <c r="B27" s="14"/>
      <c r="C27" s="14"/>
      <c r="D27" s="15"/>
      <c r="E27" s="16"/>
      <c r="F27" s="16"/>
      <c r="G27" s="16"/>
      <c r="H27" s="16"/>
      <c r="I27" s="19"/>
    </row>
    <row r="28" spans="1:9" ht="19.5" customHeight="1">
      <c r="A28" s="14"/>
      <c r="B28" s="14"/>
      <c r="C28" s="14"/>
      <c r="D28" s="15"/>
      <c r="E28" s="16"/>
      <c r="F28" s="16"/>
      <c r="G28" s="16"/>
      <c r="H28" s="16"/>
      <c r="I28" s="19"/>
    </row>
    <row r="29" spans="1:9" ht="19.5" customHeight="1">
      <c r="A29" s="14"/>
      <c r="B29" s="14"/>
      <c r="C29" s="14"/>
      <c r="D29" s="15"/>
      <c r="E29" s="16"/>
      <c r="F29" s="16"/>
      <c r="G29" s="16"/>
      <c r="H29" s="16"/>
      <c r="I29" s="19"/>
    </row>
    <row r="30" spans="1:9" ht="19.5" customHeight="1">
      <c r="A30" s="14"/>
      <c r="B30" s="14"/>
      <c r="C30" s="14"/>
      <c r="D30" s="15"/>
      <c r="E30" s="16"/>
      <c r="F30" s="16"/>
      <c r="G30" s="16"/>
      <c r="H30" s="16"/>
      <c r="I30" s="19"/>
    </row>
    <row r="31" spans="1:9" ht="19.5" customHeight="1">
      <c r="A31" s="14"/>
      <c r="B31" s="14"/>
      <c r="C31" s="14"/>
      <c r="D31" s="15"/>
      <c r="E31" s="16"/>
      <c r="F31" s="16"/>
      <c r="G31" s="16"/>
      <c r="H31" s="16"/>
      <c r="I31" s="19"/>
    </row>
  </sheetData>
  <sheetProtection/>
  <mergeCells count="5">
    <mergeCell ref="A1:I1"/>
    <mergeCell ref="B3:B7"/>
    <mergeCell ref="B8:B13"/>
    <mergeCell ref="B15:B16"/>
    <mergeCell ref="B17:B18"/>
  </mergeCells>
  <printOptions/>
  <pageMargins left="0.75" right="0.75" top="1" bottom="1" header="0.5" footer="0.5"/>
  <pageSetup fitToHeight="0" fitToWidth="1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6"/>
  <sheetViews>
    <sheetView zoomScaleSheetLayoutView="100" workbookViewId="0" topLeftCell="A1">
      <selection activeCell="G296" sqref="G296"/>
    </sheetView>
  </sheetViews>
  <sheetFormatPr defaultColWidth="9.00390625" defaultRowHeight="15"/>
  <cols>
    <col min="2" max="2" width="10.421875" style="0" customWidth="1"/>
    <col min="3" max="3" width="12.421875" style="0" customWidth="1"/>
    <col min="6" max="6" width="12.421875" style="0" customWidth="1"/>
    <col min="7" max="7" width="11.57421875" style="0" customWidth="1"/>
    <col min="8" max="8" width="26.421875" style="0" customWidth="1"/>
  </cols>
  <sheetData>
    <row r="1" spans="1:8" ht="22.5" customHeight="1">
      <c r="A1" s="113" t="s">
        <v>27</v>
      </c>
      <c r="B1" s="113"/>
      <c r="C1" s="113"/>
      <c r="D1" s="113"/>
      <c r="E1" s="113"/>
      <c r="F1" s="113"/>
      <c r="G1" s="113"/>
      <c r="H1" s="113"/>
    </row>
    <row r="2" spans="1:8" ht="33">
      <c r="A2" s="114" t="s">
        <v>1</v>
      </c>
      <c r="B2" s="114" t="s">
        <v>28</v>
      </c>
      <c r="C2" s="114" t="s">
        <v>29</v>
      </c>
      <c r="D2" s="114" t="s">
        <v>30</v>
      </c>
      <c r="E2" s="114" t="s">
        <v>31</v>
      </c>
      <c r="F2" s="6" t="s">
        <v>32</v>
      </c>
      <c r="G2" s="6" t="s">
        <v>33</v>
      </c>
      <c r="H2" s="114" t="s">
        <v>34</v>
      </c>
    </row>
    <row r="3" spans="1:8" ht="12.75" customHeight="1">
      <c r="A3" s="115">
        <f aca="true" t="shared" si="0" ref="A3:A66">ROW()-2</f>
        <v>1</v>
      </c>
      <c r="B3" s="115" t="s">
        <v>35</v>
      </c>
      <c r="C3" s="119" t="s">
        <v>36</v>
      </c>
      <c r="D3" s="115" t="s">
        <v>37</v>
      </c>
      <c r="E3" s="115">
        <v>5</v>
      </c>
      <c r="F3" s="120">
        <v>400</v>
      </c>
      <c r="G3" s="120">
        <f aca="true" t="shared" si="1" ref="G3:G66">E3*F3</f>
        <v>2000</v>
      </c>
      <c r="H3" s="121" t="s">
        <v>38</v>
      </c>
    </row>
    <row r="4" spans="1:8" ht="12.75" customHeight="1">
      <c r="A4" s="115">
        <f t="shared" si="0"/>
        <v>2</v>
      </c>
      <c r="B4" s="115"/>
      <c r="C4" s="119" t="s">
        <v>39</v>
      </c>
      <c r="D4" s="115" t="s">
        <v>37</v>
      </c>
      <c r="E4" s="115">
        <v>5</v>
      </c>
      <c r="F4" s="120">
        <v>100</v>
      </c>
      <c r="G4" s="120">
        <f t="shared" si="1"/>
        <v>500</v>
      </c>
      <c r="H4" s="121" t="s">
        <v>40</v>
      </c>
    </row>
    <row r="5" spans="1:8" ht="12.75" customHeight="1">
      <c r="A5" s="115">
        <f t="shared" si="0"/>
        <v>3</v>
      </c>
      <c r="B5" s="115"/>
      <c r="C5" s="115" t="s">
        <v>41</v>
      </c>
      <c r="D5" s="115" t="s">
        <v>37</v>
      </c>
      <c r="E5" s="115">
        <v>5</v>
      </c>
      <c r="F5" s="120">
        <v>150</v>
      </c>
      <c r="G5" s="120">
        <f t="shared" si="1"/>
        <v>750</v>
      </c>
      <c r="H5" s="121" t="s">
        <v>42</v>
      </c>
    </row>
    <row r="6" spans="1:8" ht="12.75" customHeight="1">
      <c r="A6" s="115">
        <f t="shared" si="0"/>
        <v>4</v>
      </c>
      <c r="B6" s="115"/>
      <c r="C6" s="115" t="s">
        <v>43</v>
      </c>
      <c r="D6" s="115" t="s">
        <v>37</v>
      </c>
      <c r="E6" s="115">
        <v>5</v>
      </c>
      <c r="F6" s="120">
        <v>300</v>
      </c>
      <c r="G6" s="120">
        <f t="shared" si="1"/>
        <v>1500</v>
      </c>
      <c r="H6" s="121" t="s">
        <v>44</v>
      </c>
    </row>
    <row r="7" spans="1:8" ht="13.5">
      <c r="A7" s="115">
        <f t="shared" si="0"/>
        <v>5</v>
      </c>
      <c r="B7" s="115" t="s">
        <v>45</v>
      </c>
      <c r="C7" s="115" t="s">
        <v>46</v>
      </c>
      <c r="D7" s="115" t="s">
        <v>37</v>
      </c>
      <c r="E7" s="115">
        <v>2</v>
      </c>
      <c r="F7" s="120">
        <v>100</v>
      </c>
      <c r="G7" s="120">
        <f t="shared" si="1"/>
        <v>200</v>
      </c>
      <c r="H7" s="121" t="s">
        <v>47</v>
      </c>
    </row>
    <row r="8" spans="1:8" ht="13.5">
      <c r="A8" s="115">
        <f t="shared" si="0"/>
        <v>6</v>
      </c>
      <c r="B8" s="115"/>
      <c r="C8" s="115" t="s">
        <v>48</v>
      </c>
      <c r="D8" s="115" t="s">
        <v>37</v>
      </c>
      <c r="E8" s="115">
        <v>2</v>
      </c>
      <c r="F8" s="120">
        <v>200</v>
      </c>
      <c r="G8" s="120">
        <f t="shared" si="1"/>
        <v>400</v>
      </c>
      <c r="H8" s="121" t="s">
        <v>49</v>
      </c>
    </row>
    <row r="9" spans="1:8" ht="13.5">
      <c r="A9" s="115">
        <f t="shared" si="0"/>
        <v>7</v>
      </c>
      <c r="B9" s="115"/>
      <c r="C9" s="115" t="s">
        <v>50</v>
      </c>
      <c r="D9" s="115" t="s">
        <v>37</v>
      </c>
      <c r="E9" s="115">
        <v>2</v>
      </c>
      <c r="F9" s="120">
        <v>150</v>
      </c>
      <c r="G9" s="120">
        <f t="shared" si="1"/>
        <v>300</v>
      </c>
      <c r="H9" s="121" t="s">
        <v>51</v>
      </c>
    </row>
    <row r="10" spans="1:8" ht="13.5">
      <c r="A10" s="115">
        <f t="shared" si="0"/>
        <v>8</v>
      </c>
      <c r="B10" s="115"/>
      <c r="C10" s="115" t="s">
        <v>52</v>
      </c>
      <c r="D10" s="115" t="s">
        <v>37</v>
      </c>
      <c r="E10" s="115">
        <v>2</v>
      </c>
      <c r="F10" s="120">
        <v>150</v>
      </c>
      <c r="G10" s="120">
        <f t="shared" si="1"/>
        <v>300</v>
      </c>
      <c r="H10" s="121" t="s">
        <v>53</v>
      </c>
    </row>
    <row r="11" spans="1:8" ht="13.5">
      <c r="A11" s="115">
        <f t="shared" si="0"/>
        <v>9</v>
      </c>
      <c r="B11" s="115"/>
      <c r="C11" s="115" t="s">
        <v>43</v>
      </c>
      <c r="D11" s="115" t="s">
        <v>37</v>
      </c>
      <c r="E11" s="115">
        <v>2</v>
      </c>
      <c r="F11" s="120">
        <v>300</v>
      </c>
      <c r="G11" s="120">
        <f t="shared" si="1"/>
        <v>600</v>
      </c>
      <c r="H11" s="121" t="s">
        <v>54</v>
      </c>
    </row>
    <row r="12" spans="1:8" ht="13.5">
      <c r="A12" s="115">
        <f t="shared" si="0"/>
        <v>10</v>
      </c>
      <c r="B12" s="35" t="s">
        <v>55</v>
      </c>
      <c r="C12" s="35" t="s">
        <v>46</v>
      </c>
      <c r="D12" s="115" t="s">
        <v>37</v>
      </c>
      <c r="E12" s="115">
        <v>2</v>
      </c>
      <c r="F12" s="120">
        <v>100</v>
      </c>
      <c r="G12" s="120">
        <f t="shared" si="1"/>
        <v>200</v>
      </c>
      <c r="H12" s="121" t="s">
        <v>56</v>
      </c>
    </row>
    <row r="13" spans="1:8" ht="13.5">
      <c r="A13" s="115">
        <f t="shared" si="0"/>
        <v>11</v>
      </c>
      <c r="B13" s="35"/>
      <c r="C13" s="35" t="s">
        <v>48</v>
      </c>
      <c r="D13" s="115" t="s">
        <v>37</v>
      </c>
      <c r="E13" s="115">
        <v>2</v>
      </c>
      <c r="F13" s="120">
        <v>200</v>
      </c>
      <c r="G13" s="120">
        <f t="shared" si="1"/>
        <v>400</v>
      </c>
      <c r="H13" s="121" t="s">
        <v>57</v>
      </c>
    </row>
    <row r="14" spans="1:8" ht="13.5">
      <c r="A14" s="115">
        <f t="shared" si="0"/>
        <v>12</v>
      </c>
      <c r="B14" s="35"/>
      <c r="C14" s="35" t="s">
        <v>50</v>
      </c>
      <c r="D14" s="115" t="s">
        <v>37</v>
      </c>
      <c r="E14" s="115">
        <v>2</v>
      </c>
      <c r="F14" s="120">
        <v>150</v>
      </c>
      <c r="G14" s="120">
        <f t="shared" si="1"/>
        <v>300</v>
      </c>
      <c r="H14" s="121" t="s">
        <v>58</v>
      </c>
    </row>
    <row r="15" spans="1:8" ht="13.5">
      <c r="A15" s="115">
        <f t="shared" si="0"/>
        <v>13</v>
      </c>
      <c r="B15" s="35"/>
      <c r="C15" s="35" t="s">
        <v>52</v>
      </c>
      <c r="D15" s="115" t="s">
        <v>37</v>
      </c>
      <c r="E15" s="115">
        <v>2</v>
      </c>
      <c r="F15" s="120">
        <v>150</v>
      </c>
      <c r="G15" s="120">
        <f t="shared" si="1"/>
        <v>300</v>
      </c>
      <c r="H15" s="121" t="s">
        <v>59</v>
      </c>
    </row>
    <row r="16" spans="1:8" ht="13.5">
      <c r="A16" s="115">
        <f t="shared" si="0"/>
        <v>14</v>
      </c>
      <c r="B16" s="35"/>
      <c r="C16" s="35" t="s">
        <v>60</v>
      </c>
      <c r="D16" s="115" t="s">
        <v>37</v>
      </c>
      <c r="E16" s="115">
        <v>2</v>
      </c>
      <c r="F16" s="120">
        <v>800</v>
      </c>
      <c r="G16" s="120">
        <f t="shared" si="1"/>
        <v>1600</v>
      </c>
      <c r="H16" s="121" t="s">
        <v>61</v>
      </c>
    </row>
    <row r="17" spans="1:8" ht="13.5">
      <c r="A17" s="115">
        <f t="shared" si="0"/>
        <v>15</v>
      </c>
      <c r="B17" s="35"/>
      <c r="C17" s="35" t="s">
        <v>62</v>
      </c>
      <c r="D17" s="115" t="s">
        <v>37</v>
      </c>
      <c r="E17" s="115">
        <v>2</v>
      </c>
      <c r="F17" s="120">
        <v>300</v>
      </c>
      <c r="G17" s="120">
        <f t="shared" si="1"/>
        <v>600</v>
      </c>
      <c r="H17" s="121" t="s">
        <v>63</v>
      </c>
    </row>
    <row r="18" spans="1:8" ht="13.5">
      <c r="A18" s="115">
        <f t="shared" si="0"/>
        <v>16</v>
      </c>
      <c r="B18" s="35" t="s">
        <v>64</v>
      </c>
      <c r="C18" s="35" t="s">
        <v>65</v>
      </c>
      <c r="D18" s="115" t="s">
        <v>37</v>
      </c>
      <c r="E18" s="115">
        <v>2</v>
      </c>
      <c r="F18" s="120">
        <v>200</v>
      </c>
      <c r="G18" s="120">
        <f t="shared" si="1"/>
        <v>400</v>
      </c>
      <c r="H18" s="121" t="s">
        <v>66</v>
      </c>
    </row>
    <row r="19" spans="1:8" ht="13.5">
      <c r="A19" s="115">
        <f t="shared" si="0"/>
        <v>17</v>
      </c>
      <c r="B19" s="35"/>
      <c r="C19" s="35" t="s">
        <v>67</v>
      </c>
      <c r="D19" s="115" t="s">
        <v>37</v>
      </c>
      <c r="E19" s="115">
        <v>2</v>
      </c>
      <c r="F19" s="120">
        <v>300</v>
      </c>
      <c r="G19" s="120">
        <f t="shared" si="1"/>
        <v>600</v>
      </c>
      <c r="H19" s="121" t="s">
        <v>68</v>
      </c>
    </row>
    <row r="20" spans="1:8" ht="13.5">
      <c r="A20" s="115">
        <f t="shared" si="0"/>
        <v>18</v>
      </c>
      <c r="B20" s="35"/>
      <c r="C20" s="35" t="s">
        <v>69</v>
      </c>
      <c r="D20" s="115" t="s">
        <v>37</v>
      </c>
      <c r="E20" s="115">
        <v>2</v>
      </c>
      <c r="F20" s="120">
        <v>300</v>
      </c>
      <c r="G20" s="120">
        <f t="shared" si="1"/>
        <v>600</v>
      </c>
      <c r="H20" s="121" t="s">
        <v>70</v>
      </c>
    </row>
    <row r="21" spans="1:8" ht="13.5">
      <c r="A21" s="115">
        <f t="shared" si="0"/>
        <v>19</v>
      </c>
      <c r="B21" s="35"/>
      <c r="C21" s="35" t="s">
        <v>71</v>
      </c>
      <c r="D21" s="115" t="s">
        <v>37</v>
      </c>
      <c r="E21" s="115">
        <v>2</v>
      </c>
      <c r="F21" s="120">
        <v>300</v>
      </c>
      <c r="G21" s="120">
        <f t="shared" si="1"/>
        <v>600</v>
      </c>
      <c r="H21" s="121" t="s">
        <v>72</v>
      </c>
    </row>
    <row r="22" spans="1:8" ht="13.5">
      <c r="A22" s="115">
        <f t="shared" si="0"/>
        <v>20</v>
      </c>
      <c r="B22" s="35"/>
      <c r="C22" s="35" t="s">
        <v>73</v>
      </c>
      <c r="D22" s="115" t="s">
        <v>37</v>
      </c>
      <c r="E22" s="115">
        <v>2</v>
      </c>
      <c r="F22" s="120">
        <v>150</v>
      </c>
      <c r="G22" s="120">
        <f t="shared" si="1"/>
        <v>300</v>
      </c>
      <c r="H22" s="121" t="s">
        <v>74</v>
      </c>
    </row>
    <row r="23" spans="1:8" ht="13.5">
      <c r="A23" s="115">
        <f t="shared" si="0"/>
        <v>21</v>
      </c>
      <c r="B23" s="35"/>
      <c r="C23" s="35" t="s">
        <v>41</v>
      </c>
      <c r="D23" s="115" t="s">
        <v>37</v>
      </c>
      <c r="E23" s="115">
        <v>2</v>
      </c>
      <c r="F23" s="120">
        <v>100</v>
      </c>
      <c r="G23" s="120">
        <f t="shared" si="1"/>
        <v>200</v>
      </c>
      <c r="H23" s="121" t="s">
        <v>75</v>
      </c>
    </row>
    <row r="24" spans="1:8" ht="13.5">
      <c r="A24" s="115">
        <f t="shared" si="0"/>
        <v>22</v>
      </c>
      <c r="B24" s="35"/>
      <c r="C24" s="35" t="s">
        <v>76</v>
      </c>
      <c r="D24" s="115" t="s">
        <v>37</v>
      </c>
      <c r="E24" s="115">
        <v>2</v>
      </c>
      <c r="F24" s="120">
        <v>300</v>
      </c>
      <c r="G24" s="120">
        <f t="shared" si="1"/>
        <v>600</v>
      </c>
      <c r="H24" s="121" t="s">
        <v>77</v>
      </c>
    </row>
    <row r="25" spans="1:8" ht="13.5">
      <c r="A25" s="115">
        <f t="shared" si="0"/>
        <v>23</v>
      </c>
      <c r="B25" s="35" t="s">
        <v>78</v>
      </c>
      <c r="C25" s="35" t="s">
        <v>79</v>
      </c>
      <c r="D25" s="115" t="s">
        <v>37</v>
      </c>
      <c r="E25" s="115">
        <v>1</v>
      </c>
      <c r="F25" s="120">
        <v>200</v>
      </c>
      <c r="G25" s="120">
        <f t="shared" si="1"/>
        <v>200</v>
      </c>
      <c r="H25" s="121" t="s">
        <v>80</v>
      </c>
    </row>
    <row r="26" spans="1:8" ht="13.5">
      <c r="A26" s="115">
        <f t="shared" si="0"/>
        <v>24</v>
      </c>
      <c r="B26" s="35"/>
      <c r="C26" s="35" t="s">
        <v>81</v>
      </c>
      <c r="D26" s="115" t="s">
        <v>37</v>
      </c>
      <c r="E26" s="115">
        <v>1</v>
      </c>
      <c r="F26" s="120">
        <v>600</v>
      </c>
      <c r="G26" s="120">
        <f t="shared" si="1"/>
        <v>600</v>
      </c>
      <c r="H26" s="121" t="s">
        <v>82</v>
      </c>
    </row>
    <row r="27" spans="1:8" ht="13.5">
      <c r="A27" s="115">
        <f t="shared" si="0"/>
        <v>25</v>
      </c>
      <c r="B27" s="35"/>
      <c r="C27" s="35" t="s">
        <v>83</v>
      </c>
      <c r="D27" s="115" t="s">
        <v>37</v>
      </c>
      <c r="E27" s="115">
        <v>1</v>
      </c>
      <c r="F27" s="120">
        <v>800</v>
      </c>
      <c r="G27" s="120">
        <f t="shared" si="1"/>
        <v>800</v>
      </c>
      <c r="H27" s="121" t="s">
        <v>84</v>
      </c>
    </row>
    <row r="28" spans="1:8" ht="13.5">
      <c r="A28" s="115">
        <f t="shared" si="0"/>
        <v>26</v>
      </c>
      <c r="B28" s="35"/>
      <c r="C28" s="35" t="s">
        <v>85</v>
      </c>
      <c r="D28" s="115" t="s">
        <v>37</v>
      </c>
      <c r="E28" s="115">
        <v>1</v>
      </c>
      <c r="F28" s="120">
        <v>500</v>
      </c>
      <c r="G28" s="120">
        <f t="shared" si="1"/>
        <v>500</v>
      </c>
      <c r="H28" s="121" t="s">
        <v>86</v>
      </c>
    </row>
    <row r="29" spans="1:8" ht="13.5">
      <c r="A29" s="115">
        <f t="shared" si="0"/>
        <v>27</v>
      </c>
      <c r="B29" s="35"/>
      <c r="C29" s="35" t="s">
        <v>87</v>
      </c>
      <c r="D29" s="115" t="s">
        <v>37</v>
      </c>
      <c r="E29" s="115">
        <v>1</v>
      </c>
      <c r="F29" s="120">
        <v>200</v>
      </c>
      <c r="G29" s="120">
        <f t="shared" si="1"/>
        <v>200</v>
      </c>
      <c r="H29" s="121" t="s">
        <v>88</v>
      </c>
    </row>
    <row r="30" spans="1:8" ht="13.5">
      <c r="A30" s="115">
        <f t="shared" si="0"/>
        <v>28</v>
      </c>
      <c r="B30" s="35"/>
      <c r="C30" s="35" t="s">
        <v>89</v>
      </c>
      <c r="D30" s="115" t="s">
        <v>37</v>
      </c>
      <c r="E30" s="115">
        <v>1</v>
      </c>
      <c r="F30" s="120">
        <v>300</v>
      </c>
      <c r="G30" s="120">
        <f t="shared" si="1"/>
        <v>300</v>
      </c>
      <c r="H30" s="121" t="s">
        <v>90</v>
      </c>
    </row>
    <row r="31" spans="1:8" ht="13.5">
      <c r="A31" s="115">
        <f t="shared" si="0"/>
        <v>29</v>
      </c>
      <c r="B31" s="35"/>
      <c r="C31" s="35" t="s">
        <v>91</v>
      </c>
      <c r="D31" s="115" t="s">
        <v>37</v>
      </c>
      <c r="E31" s="115">
        <v>1</v>
      </c>
      <c r="F31" s="120">
        <v>300</v>
      </c>
      <c r="G31" s="120">
        <f t="shared" si="1"/>
        <v>300</v>
      </c>
      <c r="H31" s="121" t="s">
        <v>84</v>
      </c>
    </row>
    <row r="32" spans="1:8" ht="13.5">
      <c r="A32" s="115">
        <f t="shared" si="0"/>
        <v>30</v>
      </c>
      <c r="B32" s="35"/>
      <c r="C32" s="115" t="s">
        <v>92</v>
      </c>
      <c r="D32" s="115" t="s">
        <v>37</v>
      </c>
      <c r="E32" s="115">
        <v>1</v>
      </c>
      <c r="F32" s="120">
        <v>300</v>
      </c>
      <c r="G32" s="120">
        <f t="shared" si="1"/>
        <v>300</v>
      </c>
      <c r="H32" s="121" t="s">
        <v>93</v>
      </c>
    </row>
    <row r="33" spans="1:8" ht="24">
      <c r="A33" s="115">
        <f t="shared" si="0"/>
        <v>31</v>
      </c>
      <c r="B33" s="115" t="s">
        <v>94</v>
      </c>
      <c r="C33" s="115" t="s">
        <v>95</v>
      </c>
      <c r="D33" s="115" t="s">
        <v>37</v>
      </c>
      <c r="E33" s="115">
        <v>5</v>
      </c>
      <c r="F33" s="120">
        <v>1000</v>
      </c>
      <c r="G33" s="120">
        <f t="shared" si="1"/>
        <v>5000</v>
      </c>
      <c r="H33" s="121" t="s">
        <v>96</v>
      </c>
    </row>
    <row r="34" spans="1:8" ht="24">
      <c r="A34" s="115">
        <f t="shared" si="0"/>
        <v>32</v>
      </c>
      <c r="B34" s="35" t="s">
        <v>97</v>
      </c>
      <c r="C34" s="35" t="s">
        <v>89</v>
      </c>
      <c r="D34" s="115" t="s">
        <v>37</v>
      </c>
      <c r="E34" s="115">
        <v>5</v>
      </c>
      <c r="F34" s="120">
        <v>3000</v>
      </c>
      <c r="G34" s="120">
        <f t="shared" si="1"/>
        <v>15000</v>
      </c>
      <c r="H34" s="121" t="s">
        <v>98</v>
      </c>
    </row>
    <row r="35" spans="1:8" ht="24">
      <c r="A35" s="115">
        <f t="shared" si="0"/>
        <v>33</v>
      </c>
      <c r="B35" s="38" t="s">
        <v>99</v>
      </c>
      <c r="C35" s="38" t="s">
        <v>89</v>
      </c>
      <c r="D35" s="115" t="s">
        <v>37</v>
      </c>
      <c r="E35" s="115">
        <v>5</v>
      </c>
      <c r="F35" s="120">
        <v>1000</v>
      </c>
      <c r="G35" s="120">
        <f t="shared" si="1"/>
        <v>5000</v>
      </c>
      <c r="H35" s="121" t="s">
        <v>100</v>
      </c>
    </row>
    <row r="36" spans="1:8" ht="13.5">
      <c r="A36" s="115">
        <f t="shared" si="0"/>
        <v>34</v>
      </c>
      <c r="B36" s="35" t="s">
        <v>101</v>
      </c>
      <c r="C36" s="35" t="s">
        <v>102</v>
      </c>
      <c r="D36" s="115" t="s">
        <v>37</v>
      </c>
      <c r="E36" s="115">
        <v>280</v>
      </c>
      <c r="F36" s="120">
        <v>60</v>
      </c>
      <c r="G36" s="120">
        <f t="shared" si="1"/>
        <v>16800</v>
      </c>
      <c r="H36" s="121" t="s">
        <v>103</v>
      </c>
    </row>
    <row r="37" spans="1:8" ht="13.5">
      <c r="A37" s="115">
        <f t="shared" si="0"/>
        <v>35</v>
      </c>
      <c r="B37" s="35" t="s">
        <v>104</v>
      </c>
      <c r="C37" s="35" t="s">
        <v>105</v>
      </c>
      <c r="D37" s="115" t="s">
        <v>37</v>
      </c>
      <c r="E37" s="115">
        <v>30</v>
      </c>
      <c r="F37" s="120">
        <v>500</v>
      </c>
      <c r="G37" s="120">
        <f t="shared" si="1"/>
        <v>15000</v>
      </c>
      <c r="H37" s="121" t="s">
        <v>106</v>
      </c>
    </row>
    <row r="38" spans="1:8" ht="13.5">
      <c r="A38" s="115">
        <f t="shared" si="0"/>
        <v>36</v>
      </c>
      <c r="B38" s="35" t="s">
        <v>107</v>
      </c>
      <c r="C38" s="35" t="s">
        <v>102</v>
      </c>
      <c r="D38" s="115" t="s">
        <v>37</v>
      </c>
      <c r="E38" s="115">
        <v>20</v>
      </c>
      <c r="F38" s="120">
        <v>50</v>
      </c>
      <c r="G38" s="120">
        <f t="shared" si="1"/>
        <v>1000</v>
      </c>
      <c r="H38" s="121" t="s">
        <v>108</v>
      </c>
    </row>
    <row r="39" spans="1:8" ht="24">
      <c r="A39" s="115">
        <f t="shared" si="0"/>
        <v>37</v>
      </c>
      <c r="B39" s="35" t="s">
        <v>109</v>
      </c>
      <c r="C39" s="35" t="s">
        <v>102</v>
      </c>
      <c r="D39" s="115" t="s">
        <v>37</v>
      </c>
      <c r="E39" s="115">
        <v>8</v>
      </c>
      <c r="F39" s="120">
        <v>50</v>
      </c>
      <c r="G39" s="120">
        <f t="shared" si="1"/>
        <v>400</v>
      </c>
      <c r="H39" s="121" t="s">
        <v>110</v>
      </c>
    </row>
    <row r="40" spans="1:8" ht="37.5" customHeight="1">
      <c r="A40" s="115">
        <f t="shared" si="0"/>
        <v>38</v>
      </c>
      <c r="B40" s="35" t="s">
        <v>111</v>
      </c>
      <c r="C40" s="35" t="s">
        <v>112</v>
      </c>
      <c r="D40" s="115" t="s">
        <v>37</v>
      </c>
      <c r="E40" s="115">
        <v>80</v>
      </c>
      <c r="F40" s="120">
        <v>150</v>
      </c>
      <c r="G40" s="120">
        <f t="shared" si="1"/>
        <v>12000</v>
      </c>
      <c r="H40" s="121" t="s">
        <v>113</v>
      </c>
    </row>
    <row r="41" spans="1:8" ht="27" customHeight="1">
      <c r="A41" s="115">
        <f t="shared" si="0"/>
        <v>39</v>
      </c>
      <c r="B41" s="35"/>
      <c r="C41" s="35" t="s">
        <v>114</v>
      </c>
      <c r="D41" s="115" t="s">
        <v>37</v>
      </c>
      <c r="E41" s="115">
        <v>80</v>
      </c>
      <c r="F41" s="120">
        <v>50</v>
      </c>
      <c r="G41" s="120">
        <f t="shared" si="1"/>
        <v>4000</v>
      </c>
      <c r="H41" s="121" t="s">
        <v>115</v>
      </c>
    </row>
    <row r="42" spans="1:8" ht="13.5">
      <c r="A42" s="115">
        <f t="shared" si="0"/>
        <v>40</v>
      </c>
      <c r="B42" s="35"/>
      <c r="C42" s="35" t="s">
        <v>116</v>
      </c>
      <c r="D42" s="115" t="s">
        <v>37</v>
      </c>
      <c r="E42" s="115">
        <v>80</v>
      </c>
      <c r="F42" s="120">
        <v>50</v>
      </c>
      <c r="G42" s="120">
        <f t="shared" si="1"/>
        <v>4000</v>
      </c>
      <c r="H42" s="121" t="s">
        <v>117</v>
      </c>
    </row>
    <row r="43" spans="1:8" ht="13.5">
      <c r="A43" s="115">
        <f t="shared" si="0"/>
        <v>41</v>
      </c>
      <c r="B43" s="35"/>
      <c r="C43" s="35" t="s">
        <v>118</v>
      </c>
      <c r="D43" s="115" t="s">
        <v>37</v>
      </c>
      <c r="E43" s="115">
        <v>80</v>
      </c>
      <c r="F43" s="120">
        <v>50</v>
      </c>
      <c r="G43" s="120">
        <f t="shared" si="1"/>
        <v>4000</v>
      </c>
      <c r="H43" s="121" t="s">
        <v>119</v>
      </c>
    </row>
    <row r="44" spans="1:8" ht="13.5">
      <c r="A44" s="115">
        <f t="shared" si="0"/>
        <v>42</v>
      </c>
      <c r="B44" s="35"/>
      <c r="C44" s="35" t="s">
        <v>120</v>
      </c>
      <c r="D44" s="115" t="s">
        <v>37</v>
      </c>
      <c r="E44" s="115">
        <v>80</v>
      </c>
      <c r="F44" s="120">
        <v>80</v>
      </c>
      <c r="G44" s="120">
        <f t="shared" si="1"/>
        <v>6400</v>
      </c>
      <c r="H44" s="121" t="s">
        <v>121</v>
      </c>
    </row>
    <row r="45" spans="1:8" ht="13.5">
      <c r="A45" s="115">
        <f t="shared" si="0"/>
        <v>43</v>
      </c>
      <c r="B45" s="35" t="s">
        <v>122</v>
      </c>
      <c r="C45" s="35" t="s">
        <v>123</v>
      </c>
      <c r="D45" s="115" t="s">
        <v>37</v>
      </c>
      <c r="E45" s="115">
        <v>30</v>
      </c>
      <c r="F45" s="120">
        <v>100</v>
      </c>
      <c r="G45" s="120">
        <f t="shared" si="1"/>
        <v>3000</v>
      </c>
      <c r="H45" s="121" t="s">
        <v>124</v>
      </c>
    </row>
    <row r="46" spans="1:8" ht="13.5">
      <c r="A46" s="115">
        <f t="shared" si="0"/>
        <v>44</v>
      </c>
      <c r="B46" s="35" t="s">
        <v>125</v>
      </c>
      <c r="C46" s="35" t="s">
        <v>123</v>
      </c>
      <c r="D46" s="115" t="s">
        <v>37</v>
      </c>
      <c r="E46" s="115">
        <v>50</v>
      </c>
      <c r="F46" s="120">
        <v>100</v>
      </c>
      <c r="G46" s="120">
        <f t="shared" si="1"/>
        <v>5000</v>
      </c>
      <c r="H46" s="121" t="s">
        <v>126</v>
      </c>
    </row>
    <row r="47" spans="1:8" ht="13.5">
      <c r="A47" s="115">
        <f t="shared" si="0"/>
        <v>45</v>
      </c>
      <c r="B47" s="35"/>
      <c r="C47" s="35" t="s">
        <v>127</v>
      </c>
      <c r="D47" s="115" t="s">
        <v>37</v>
      </c>
      <c r="E47" s="115">
        <v>5</v>
      </c>
      <c r="F47" s="120">
        <v>500</v>
      </c>
      <c r="G47" s="120">
        <f t="shared" si="1"/>
        <v>2500</v>
      </c>
      <c r="H47" s="121" t="s">
        <v>128</v>
      </c>
    </row>
    <row r="48" spans="1:8" ht="13.5">
      <c r="A48" s="115">
        <f t="shared" si="0"/>
        <v>46</v>
      </c>
      <c r="B48" s="35" t="s">
        <v>129</v>
      </c>
      <c r="C48" s="35" t="s">
        <v>130</v>
      </c>
      <c r="D48" s="115" t="s">
        <v>37</v>
      </c>
      <c r="E48" s="115">
        <v>2</v>
      </c>
      <c r="F48" s="120">
        <v>100</v>
      </c>
      <c r="G48" s="120">
        <f t="shared" si="1"/>
        <v>200</v>
      </c>
      <c r="H48" s="121" t="s">
        <v>124</v>
      </c>
    </row>
    <row r="49" spans="1:8" ht="13.5">
      <c r="A49" s="115">
        <f t="shared" si="0"/>
        <v>47</v>
      </c>
      <c r="B49" s="35"/>
      <c r="C49" s="35" t="s">
        <v>131</v>
      </c>
      <c r="D49" s="115" t="s">
        <v>37</v>
      </c>
      <c r="E49" s="115">
        <v>2</v>
      </c>
      <c r="F49" s="120">
        <v>80</v>
      </c>
      <c r="G49" s="120">
        <f t="shared" si="1"/>
        <v>160</v>
      </c>
      <c r="H49" s="121" t="s">
        <v>132</v>
      </c>
    </row>
    <row r="50" spans="1:8" ht="13.5">
      <c r="A50" s="115">
        <f t="shared" si="0"/>
        <v>48</v>
      </c>
      <c r="B50" s="35"/>
      <c r="C50" s="35" t="s">
        <v>133</v>
      </c>
      <c r="D50" s="115" t="s">
        <v>37</v>
      </c>
      <c r="E50" s="115">
        <v>2</v>
      </c>
      <c r="F50" s="120">
        <v>200</v>
      </c>
      <c r="G50" s="120">
        <f t="shared" si="1"/>
        <v>400</v>
      </c>
      <c r="H50" s="121" t="s">
        <v>134</v>
      </c>
    </row>
    <row r="51" spans="1:8" ht="13.5">
      <c r="A51" s="115">
        <f t="shared" si="0"/>
        <v>49</v>
      </c>
      <c r="B51" s="35" t="s">
        <v>135</v>
      </c>
      <c r="C51" s="35" t="s">
        <v>136</v>
      </c>
      <c r="D51" s="115" t="s">
        <v>37</v>
      </c>
      <c r="E51" s="115">
        <v>5</v>
      </c>
      <c r="F51" s="120">
        <v>150</v>
      </c>
      <c r="G51" s="120">
        <f t="shared" si="1"/>
        <v>750</v>
      </c>
      <c r="H51" s="121" t="s">
        <v>113</v>
      </c>
    </row>
    <row r="52" spans="1:8" ht="13.5">
      <c r="A52" s="115">
        <f t="shared" si="0"/>
        <v>50</v>
      </c>
      <c r="B52" s="35"/>
      <c r="C52" s="35" t="s">
        <v>137</v>
      </c>
      <c r="D52" s="115" t="s">
        <v>37</v>
      </c>
      <c r="E52" s="115">
        <v>2</v>
      </c>
      <c r="F52" s="120">
        <v>1000</v>
      </c>
      <c r="G52" s="120">
        <f t="shared" si="1"/>
        <v>2000</v>
      </c>
      <c r="H52" s="121" t="s">
        <v>138</v>
      </c>
    </row>
    <row r="53" spans="1:8" ht="13.5">
      <c r="A53" s="115">
        <f t="shared" si="0"/>
        <v>51</v>
      </c>
      <c r="B53" s="35"/>
      <c r="C53" s="47" t="s">
        <v>139</v>
      </c>
      <c r="D53" s="115" t="s">
        <v>37</v>
      </c>
      <c r="E53" s="115">
        <v>2</v>
      </c>
      <c r="F53" s="120">
        <v>1000</v>
      </c>
      <c r="G53" s="120">
        <f t="shared" si="1"/>
        <v>2000</v>
      </c>
      <c r="H53" s="121" t="s">
        <v>140</v>
      </c>
    </row>
    <row r="54" spans="1:8" ht="13.5">
      <c r="A54" s="115">
        <f t="shared" si="0"/>
        <v>52</v>
      </c>
      <c r="B54" s="35" t="s">
        <v>141</v>
      </c>
      <c r="C54" s="35" t="s">
        <v>142</v>
      </c>
      <c r="D54" s="115" t="s">
        <v>37</v>
      </c>
      <c r="E54" s="115">
        <v>2</v>
      </c>
      <c r="F54" s="120">
        <v>200</v>
      </c>
      <c r="G54" s="120">
        <f t="shared" si="1"/>
        <v>400</v>
      </c>
      <c r="H54" s="121" t="s">
        <v>143</v>
      </c>
    </row>
    <row r="55" spans="1:8" ht="13.5">
      <c r="A55" s="115">
        <f t="shared" si="0"/>
        <v>53</v>
      </c>
      <c r="B55" s="35"/>
      <c r="C55" s="35" t="s">
        <v>144</v>
      </c>
      <c r="D55" s="115" t="s">
        <v>37</v>
      </c>
      <c r="E55" s="115">
        <v>2</v>
      </c>
      <c r="F55" s="120">
        <v>200</v>
      </c>
      <c r="G55" s="120">
        <f t="shared" si="1"/>
        <v>400</v>
      </c>
      <c r="H55" s="121" t="s">
        <v>143</v>
      </c>
    </row>
    <row r="56" spans="1:8" ht="13.5">
      <c r="A56" s="115">
        <f t="shared" si="0"/>
        <v>54</v>
      </c>
      <c r="B56" s="35"/>
      <c r="C56" s="35" t="s">
        <v>145</v>
      </c>
      <c r="D56" s="115" t="s">
        <v>37</v>
      </c>
      <c r="E56" s="115">
        <v>2</v>
      </c>
      <c r="F56" s="120">
        <v>300</v>
      </c>
      <c r="G56" s="120">
        <f t="shared" si="1"/>
        <v>600</v>
      </c>
      <c r="H56" s="121" t="s">
        <v>146</v>
      </c>
    </row>
    <row r="57" spans="1:8" ht="24">
      <c r="A57" s="115">
        <f t="shared" si="0"/>
        <v>55</v>
      </c>
      <c r="B57" s="35"/>
      <c r="C57" s="35" t="s">
        <v>147</v>
      </c>
      <c r="D57" s="115" t="s">
        <v>37</v>
      </c>
      <c r="E57" s="115">
        <v>2</v>
      </c>
      <c r="F57" s="120">
        <v>1200</v>
      </c>
      <c r="G57" s="120">
        <f t="shared" si="1"/>
        <v>2400</v>
      </c>
      <c r="H57" s="121" t="s">
        <v>148</v>
      </c>
    </row>
    <row r="58" spans="1:8" ht="36">
      <c r="A58" s="115">
        <f t="shared" si="0"/>
        <v>56</v>
      </c>
      <c r="B58" s="35" t="s">
        <v>149</v>
      </c>
      <c r="C58" s="35" t="s">
        <v>112</v>
      </c>
      <c r="D58" s="115" t="s">
        <v>37</v>
      </c>
      <c r="E58" s="115">
        <v>2</v>
      </c>
      <c r="F58" s="120">
        <v>500</v>
      </c>
      <c r="G58" s="120">
        <f t="shared" si="1"/>
        <v>1000</v>
      </c>
      <c r="H58" s="121" t="s">
        <v>150</v>
      </c>
    </row>
    <row r="59" spans="1:8" ht="24">
      <c r="A59" s="115">
        <f t="shared" si="0"/>
        <v>57</v>
      </c>
      <c r="B59" s="35" t="s">
        <v>151</v>
      </c>
      <c r="C59" s="47" t="s">
        <v>152</v>
      </c>
      <c r="D59" s="115" t="s">
        <v>37</v>
      </c>
      <c r="E59" s="115">
        <v>2</v>
      </c>
      <c r="F59" s="120">
        <v>1500</v>
      </c>
      <c r="G59" s="120">
        <f t="shared" si="1"/>
        <v>3000</v>
      </c>
      <c r="H59" s="121" t="s">
        <v>153</v>
      </c>
    </row>
    <row r="60" spans="1:8" ht="24">
      <c r="A60" s="115">
        <f t="shared" si="0"/>
        <v>58</v>
      </c>
      <c r="B60" s="35" t="s">
        <v>154</v>
      </c>
      <c r="C60" s="35" t="s">
        <v>155</v>
      </c>
      <c r="D60" s="115" t="s">
        <v>37</v>
      </c>
      <c r="E60" s="115">
        <v>2</v>
      </c>
      <c r="F60" s="120">
        <v>300</v>
      </c>
      <c r="G60" s="120">
        <f t="shared" si="1"/>
        <v>600</v>
      </c>
      <c r="H60" s="121" t="s">
        <v>156</v>
      </c>
    </row>
    <row r="61" spans="1:8" ht="13.5">
      <c r="A61" s="115">
        <f t="shared" si="0"/>
        <v>59</v>
      </c>
      <c r="B61" s="35" t="s">
        <v>157</v>
      </c>
      <c r="C61" s="35" t="s">
        <v>158</v>
      </c>
      <c r="D61" s="115" t="s">
        <v>37</v>
      </c>
      <c r="E61" s="115">
        <v>2</v>
      </c>
      <c r="F61" s="120">
        <v>600</v>
      </c>
      <c r="G61" s="120">
        <f t="shared" si="1"/>
        <v>1200</v>
      </c>
      <c r="H61" s="115" t="s">
        <v>110</v>
      </c>
    </row>
    <row r="62" spans="1:8" ht="13.5">
      <c r="A62" s="115">
        <f t="shared" si="0"/>
        <v>60</v>
      </c>
      <c r="B62" s="35"/>
      <c r="C62" s="35" t="s">
        <v>159</v>
      </c>
      <c r="D62" s="115" t="s">
        <v>37</v>
      </c>
      <c r="E62" s="115">
        <v>2</v>
      </c>
      <c r="F62" s="120">
        <v>500</v>
      </c>
      <c r="G62" s="120">
        <f t="shared" si="1"/>
        <v>1000</v>
      </c>
      <c r="H62" s="121" t="s">
        <v>160</v>
      </c>
    </row>
    <row r="63" spans="1:8" ht="24">
      <c r="A63" s="115">
        <f t="shared" si="0"/>
        <v>61</v>
      </c>
      <c r="B63" s="35" t="s">
        <v>161</v>
      </c>
      <c r="C63" s="35" t="s">
        <v>162</v>
      </c>
      <c r="D63" s="115" t="s">
        <v>37</v>
      </c>
      <c r="E63" s="115">
        <v>2</v>
      </c>
      <c r="F63" s="120">
        <v>1000</v>
      </c>
      <c r="G63" s="120">
        <f t="shared" si="1"/>
        <v>2000</v>
      </c>
      <c r="H63" s="121" t="s">
        <v>163</v>
      </c>
    </row>
    <row r="64" spans="1:8" ht="24">
      <c r="A64" s="115">
        <f t="shared" si="0"/>
        <v>62</v>
      </c>
      <c r="B64" s="35" t="s">
        <v>164</v>
      </c>
      <c r="C64" s="35" t="s">
        <v>165</v>
      </c>
      <c r="D64" s="115" t="s">
        <v>37</v>
      </c>
      <c r="E64" s="115">
        <v>2</v>
      </c>
      <c r="F64" s="120">
        <v>1000</v>
      </c>
      <c r="G64" s="120">
        <f t="shared" si="1"/>
        <v>2000</v>
      </c>
      <c r="H64" s="121" t="s">
        <v>166</v>
      </c>
    </row>
    <row r="65" spans="1:8" ht="24">
      <c r="A65" s="115">
        <f t="shared" si="0"/>
        <v>63</v>
      </c>
      <c r="B65" s="35" t="s">
        <v>167</v>
      </c>
      <c r="C65" s="35" t="s">
        <v>168</v>
      </c>
      <c r="D65" s="115" t="s">
        <v>37</v>
      </c>
      <c r="E65" s="115">
        <v>2</v>
      </c>
      <c r="F65" s="120">
        <v>1200</v>
      </c>
      <c r="G65" s="120">
        <f t="shared" si="1"/>
        <v>2400</v>
      </c>
      <c r="H65" s="121" t="s">
        <v>169</v>
      </c>
    </row>
    <row r="66" spans="1:8" ht="13.5">
      <c r="A66" s="115">
        <f t="shared" si="0"/>
        <v>64</v>
      </c>
      <c r="B66" s="35" t="s">
        <v>170</v>
      </c>
      <c r="C66" s="35" t="s">
        <v>171</v>
      </c>
      <c r="D66" s="115" t="s">
        <v>37</v>
      </c>
      <c r="E66" s="115">
        <v>2</v>
      </c>
      <c r="F66" s="120">
        <v>100</v>
      </c>
      <c r="G66" s="120">
        <f t="shared" si="1"/>
        <v>200</v>
      </c>
      <c r="H66" s="121" t="s">
        <v>172</v>
      </c>
    </row>
    <row r="67" spans="1:8" ht="24">
      <c r="A67" s="115">
        <f aca="true" t="shared" si="2" ref="A67:A130">ROW()-2</f>
        <v>65</v>
      </c>
      <c r="B67" s="35"/>
      <c r="C67" s="35" t="s">
        <v>173</v>
      </c>
      <c r="D67" s="115" t="s">
        <v>37</v>
      </c>
      <c r="E67" s="115">
        <v>2</v>
      </c>
      <c r="F67" s="120">
        <v>200</v>
      </c>
      <c r="G67" s="120">
        <f aca="true" t="shared" si="3" ref="G67:G76">E67*F67</f>
        <v>400</v>
      </c>
      <c r="H67" s="121" t="s">
        <v>174</v>
      </c>
    </row>
    <row r="68" spans="1:8" ht="13.5">
      <c r="A68" s="115">
        <f t="shared" si="2"/>
        <v>66</v>
      </c>
      <c r="B68" s="35"/>
      <c r="C68" s="35" t="s">
        <v>175</v>
      </c>
      <c r="D68" s="115" t="s">
        <v>37</v>
      </c>
      <c r="E68" s="115">
        <v>2</v>
      </c>
      <c r="F68" s="120">
        <v>50</v>
      </c>
      <c r="G68" s="120">
        <f t="shared" si="3"/>
        <v>100</v>
      </c>
      <c r="H68" s="121" t="s">
        <v>176</v>
      </c>
    </row>
    <row r="69" spans="1:8" ht="13.5">
      <c r="A69" s="115">
        <f t="shared" si="2"/>
        <v>67</v>
      </c>
      <c r="B69" s="35"/>
      <c r="C69" s="35" t="s">
        <v>177</v>
      </c>
      <c r="D69" s="115" t="s">
        <v>37</v>
      </c>
      <c r="E69" s="115">
        <v>2</v>
      </c>
      <c r="F69" s="120">
        <v>100</v>
      </c>
      <c r="G69" s="120">
        <f t="shared" si="3"/>
        <v>200</v>
      </c>
      <c r="H69" s="121" t="s">
        <v>178</v>
      </c>
    </row>
    <row r="70" spans="1:8" ht="13.5">
      <c r="A70" s="115">
        <f t="shared" si="2"/>
        <v>68</v>
      </c>
      <c r="B70" s="35"/>
      <c r="C70" s="35" t="s">
        <v>179</v>
      </c>
      <c r="D70" s="115" t="s">
        <v>37</v>
      </c>
      <c r="E70" s="115">
        <v>2</v>
      </c>
      <c r="F70" s="120">
        <v>250</v>
      </c>
      <c r="G70" s="120">
        <f t="shared" si="3"/>
        <v>500</v>
      </c>
      <c r="H70" s="121" t="s">
        <v>180</v>
      </c>
    </row>
    <row r="71" spans="1:8" ht="24">
      <c r="A71" s="115">
        <f t="shared" si="2"/>
        <v>69</v>
      </c>
      <c r="B71" s="35"/>
      <c r="C71" s="35" t="s">
        <v>181</v>
      </c>
      <c r="D71" s="115" t="s">
        <v>37</v>
      </c>
      <c r="E71" s="115">
        <v>2</v>
      </c>
      <c r="F71" s="120">
        <v>1000</v>
      </c>
      <c r="G71" s="120">
        <f t="shared" si="3"/>
        <v>2000</v>
      </c>
      <c r="H71" s="115" t="s">
        <v>110</v>
      </c>
    </row>
    <row r="72" spans="1:8" ht="13.5">
      <c r="A72" s="115">
        <f t="shared" si="2"/>
        <v>70</v>
      </c>
      <c r="B72" s="35" t="s">
        <v>182</v>
      </c>
      <c r="C72" s="47" t="s">
        <v>183</v>
      </c>
      <c r="D72" s="115" t="s">
        <v>37</v>
      </c>
      <c r="E72" s="115">
        <v>2</v>
      </c>
      <c r="F72" s="120">
        <v>100</v>
      </c>
      <c r="G72" s="120">
        <f t="shared" si="3"/>
        <v>200</v>
      </c>
      <c r="H72" s="121" t="s">
        <v>172</v>
      </c>
    </row>
    <row r="73" spans="1:8" ht="13.5">
      <c r="A73" s="115">
        <f t="shared" si="2"/>
        <v>71</v>
      </c>
      <c r="B73" s="35"/>
      <c r="C73" s="47" t="s">
        <v>184</v>
      </c>
      <c r="D73" s="115" t="s">
        <v>37</v>
      </c>
      <c r="E73" s="115">
        <v>2</v>
      </c>
      <c r="F73" s="120">
        <v>500</v>
      </c>
      <c r="G73" s="120">
        <f t="shared" si="3"/>
        <v>1000</v>
      </c>
      <c r="H73" s="121" t="s">
        <v>185</v>
      </c>
    </row>
    <row r="74" spans="1:8" ht="13.5">
      <c r="A74" s="115">
        <f t="shared" si="2"/>
        <v>72</v>
      </c>
      <c r="B74" s="35"/>
      <c r="C74" s="47" t="s">
        <v>186</v>
      </c>
      <c r="D74" s="115" t="s">
        <v>37</v>
      </c>
      <c r="E74" s="115">
        <v>2</v>
      </c>
      <c r="F74" s="120">
        <v>250</v>
      </c>
      <c r="G74" s="120">
        <f t="shared" si="3"/>
        <v>500</v>
      </c>
      <c r="H74" s="121" t="s">
        <v>187</v>
      </c>
    </row>
    <row r="75" spans="1:8" ht="24">
      <c r="A75" s="115">
        <f t="shared" si="2"/>
        <v>73</v>
      </c>
      <c r="B75" s="35"/>
      <c r="C75" s="47" t="s">
        <v>188</v>
      </c>
      <c r="D75" s="115" t="s">
        <v>37</v>
      </c>
      <c r="E75" s="115">
        <v>2</v>
      </c>
      <c r="F75" s="120">
        <v>300</v>
      </c>
      <c r="G75" s="120">
        <f t="shared" si="3"/>
        <v>600</v>
      </c>
      <c r="H75" s="121" t="s">
        <v>189</v>
      </c>
    </row>
    <row r="76" spans="1:8" ht="13.5">
      <c r="A76" s="115">
        <f t="shared" si="2"/>
        <v>74</v>
      </c>
      <c r="B76" s="35" t="s">
        <v>190</v>
      </c>
      <c r="C76" s="47" t="s">
        <v>123</v>
      </c>
      <c r="D76" s="115" t="s">
        <v>37</v>
      </c>
      <c r="E76" s="115">
        <v>2</v>
      </c>
      <c r="F76" s="120">
        <v>2000</v>
      </c>
      <c r="G76" s="122">
        <f t="shared" si="3"/>
        <v>4000</v>
      </c>
      <c r="H76" s="121" t="s">
        <v>191</v>
      </c>
    </row>
    <row r="77" spans="1:8" ht="13.5">
      <c r="A77" s="115">
        <f t="shared" si="2"/>
        <v>75</v>
      </c>
      <c r="B77" s="35"/>
      <c r="C77" s="47" t="s">
        <v>192</v>
      </c>
      <c r="D77" s="115"/>
      <c r="E77" s="115"/>
      <c r="F77" s="120"/>
      <c r="G77" s="122"/>
      <c r="H77" s="121"/>
    </row>
    <row r="78" spans="1:8" ht="13.5">
      <c r="A78" s="115">
        <f t="shared" si="2"/>
        <v>76</v>
      </c>
      <c r="B78" s="35"/>
      <c r="C78" s="47" t="s">
        <v>193</v>
      </c>
      <c r="D78" s="115"/>
      <c r="E78" s="115"/>
      <c r="F78" s="120"/>
      <c r="G78" s="122"/>
      <c r="H78" s="121"/>
    </row>
    <row r="79" spans="1:8" ht="13.5">
      <c r="A79" s="115">
        <f t="shared" si="2"/>
        <v>77</v>
      </c>
      <c r="B79" s="35"/>
      <c r="C79" s="47" t="s">
        <v>102</v>
      </c>
      <c r="D79" s="115" t="s">
        <v>37</v>
      </c>
      <c r="E79" s="115">
        <v>2</v>
      </c>
      <c r="F79" s="120">
        <v>500</v>
      </c>
      <c r="G79" s="122">
        <f aca="true" t="shared" si="4" ref="G79:G87">E79*F79</f>
        <v>1000</v>
      </c>
      <c r="H79" s="121" t="s">
        <v>194</v>
      </c>
    </row>
    <row r="80" spans="1:8" ht="13.5">
      <c r="A80" s="115">
        <f t="shared" si="2"/>
        <v>78</v>
      </c>
      <c r="B80" s="35"/>
      <c r="C80" s="47" t="s">
        <v>195</v>
      </c>
      <c r="D80" s="115" t="s">
        <v>37</v>
      </c>
      <c r="E80" s="115">
        <v>2</v>
      </c>
      <c r="F80" s="120">
        <v>500</v>
      </c>
      <c r="G80" s="122">
        <f t="shared" si="4"/>
        <v>1000</v>
      </c>
      <c r="H80" s="121" t="s">
        <v>196</v>
      </c>
    </row>
    <row r="81" spans="1:8" ht="24">
      <c r="A81" s="115">
        <f t="shared" si="2"/>
        <v>79</v>
      </c>
      <c r="B81" s="35"/>
      <c r="C81" s="47" t="s">
        <v>197</v>
      </c>
      <c r="D81" s="115" t="s">
        <v>37</v>
      </c>
      <c r="E81" s="115">
        <v>2</v>
      </c>
      <c r="F81" s="120">
        <v>1000</v>
      </c>
      <c r="G81" s="122">
        <f t="shared" si="4"/>
        <v>2000</v>
      </c>
      <c r="H81" s="121" t="s">
        <v>198</v>
      </c>
    </row>
    <row r="82" spans="1:8" ht="24">
      <c r="A82" s="115">
        <f t="shared" si="2"/>
        <v>80</v>
      </c>
      <c r="B82" s="35"/>
      <c r="C82" s="47" t="s">
        <v>199</v>
      </c>
      <c r="D82" s="115" t="s">
        <v>37</v>
      </c>
      <c r="E82" s="115">
        <v>2</v>
      </c>
      <c r="F82" s="120">
        <v>1000</v>
      </c>
      <c r="G82" s="122">
        <f t="shared" si="4"/>
        <v>2000</v>
      </c>
      <c r="H82" s="121" t="s">
        <v>200</v>
      </c>
    </row>
    <row r="83" spans="1:8" ht="13.5">
      <c r="A83" s="115">
        <f t="shared" si="2"/>
        <v>81</v>
      </c>
      <c r="B83" s="35" t="s">
        <v>201</v>
      </c>
      <c r="C83" s="47" t="s">
        <v>102</v>
      </c>
      <c r="D83" s="115" t="s">
        <v>37</v>
      </c>
      <c r="E83" s="115">
        <v>2</v>
      </c>
      <c r="F83" s="120">
        <v>500</v>
      </c>
      <c r="G83" s="122">
        <f t="shared" si="4"/>
        <v>1000</v>
      </c>
      <c r="H83" s="121" t="s">
        <v>194</v>
      </c>
    </row>
    <row r="84" spans="1:8" ht="13.5">
      <c r="A84" s="115">
        <f t="shared" si="2"/>
        <v>82</v>
      </c>
      <c r="B84" s="35"/>
      <c r="C84" s="47" t="s">
        <v>195</v>
      </c>
      <c r="D84" s="115" t="s">
        <v>37</v>
      </c>
      <c r="E84" s="115">
        <v>2</v>
      </c>
      <c r="F84" s="120">
        <v>500</v>
      </c>
      <c r="G84" s="122">
        <f t="shared" si="4"/>
        <v>1000</v>
      </c>
      <c r="H84" s="121" t="s">
        <v>196</v>
      </c>
    </row>
    <row r="85" spans="1:8" ht="13.5">
      <c r="A85" s="115">
        <f t="shared" si="2"/>
        <v>83</v>
      </c>
      <c r="B85" s="35"/>
      <c r="C85" s="47" t="s">
        <v>202</v>
      </c>
      <c r="D85" s="115" t="s">
        <v>37</v>
      </c>
      <c r="E85" s="115">
        <v>2</v>
      </c>
      <c r="F85" s="120">
        <v>500</v>
      </c>
      <c r="G85" s="122">
        <f t="shared" si="4"/>
        <v>1000</v>
      </c>
      <c r="H85" s="121" t="s">
        <v>203</v>
      </c>
    </row>
    <row r="86" spans="1:8" ht="24">
      <c r="A86" s="115">
        <f t="shared" si="2"/>
        <v>84</v>
      </c>
      <c r="B86" s="35"/>
      <c r="C86" s="47" t="s">
        <v>197</v>
      </c>
      <c r="D86" s="115" t="s">
        <v>37</v>
      </c>
      <c r="E86" s="115">
        <v>2</v>
      </c>
      <c r="F86" s="120">
        <v>1000</v>
      </c>
      <c r="G86" s="122">
        <f t="shared" si="4"/>
        <v>2000</v>
      </c>
      <c r="H86" s="121" t="s">
        <v>198</v>
      </c>
    </row>
    <row r="87" spans="1:8" ht="13.5">
      <c r="A87" s="115">
        <f t="shared" si="2"/>
        <v>85</v>
      </c>
      <c r="B87" s="35" t="s">
        <v>204</v>
      </c>
      <c r="C87" s="47" t="s">
        <v>205</v>
      </c>
      <c r="D87" s="115" t="s">
        <v>37</v>
      </c>
      <c r="E87" s="115">
        <v>2</v>
      </c>
      <c r="F87" s="120">
        <v>1500</v>
      </c>
      <c r="G87" s="122">
        <f t="shared" si="4"/>
        <v>3000</v>
      </c>
      <c r="H87" s="121" t="s">
        <v>206</v>
      </c>
    </row>
    <row r="88" spans="1:8" ht="13.5">
      <c r="A88" s="115">
        <f t="shared" si="2"/>
        <v>86</v>
      </c>
      <c r="B88" s="35"/>
      <c r="C88" s="47" t="s">
        <v>193</v>
      </c>
      <c r="D88" s="115"/>
      <c r="E88" s="115"/>
      <c r="F88" s="120"/>
      <c r="G88" s="122"/>
      <c r="H88" s="121"/>
    </row>
    <row r="89" spans="1:8" ht="13.5">
      <c r="A89" s="115">
        <f t="shared" si="2"/>
        <v>87</v>
      </c>
      <c r="B89" s="35"/>
      <c r="C89" s="47" t="s">
        <v>192</v>
      </c>
      <c r="D89" s="115" t="s">
        <v>37</v>
      </c>
      <c r="E89" s="115">
        <v>2</v>
      </c>
      <c r="F89" s="120">
        <v>500</v>
      </c>
      <c r="G89" s="122">
        <f aca="true" t="shared" si="5" ref="G89:G133">E89*F89</f>
        <v>1000</v>
      </c>
      <c r="H89" s="121" t="s">
        <v>207</v>
      </c>
    </row>
    <row r="90" spans="1:8" ht="24">
      <c r="A90" s="115">
        <f t="shared" si="2"/>
        <v>88</v>
      </c>
      <c r="B90" s="35"/>
      <c r="C90" s="47" t="s">
        <v>208</v>
      </c>
      <c r="D90" s="115" t="s">
        <v>37</v>
      </c>
      <c r="E90" s="115">
        <v>2</v>
      </c>
      <c r="F90" s="120">
        <v>1000</v>
      </c>
      <c r="G90" s="122">
        <f t="shared" si="5"/>
        <v>2000</v>
      </c>
      <c r="H90" s="121" t="s">
        <v>209</v>
      </c>
    </row>
    <row r="91" spans="1:8" ht="13.5">
      <c r="A91" s="115">
        <f t="shared" si="2"/>
        <v>89</v>
      </c>
      <c r="B91" s="35"/>
      <c r="C91" s="47" t="s">
        <v>210</v>
      </c>
      <c r="D91" s="115" t="s">
        <v>37</v>
      </c>
      <c r="E91" s="115">
        <v>2</v>
      </c>
      <c r="F91" s="120">
        <v>500</v>
      </c>
      <c r="G91" s="122">
        <f t="shared" si="5"/>
        <v>1000</v>
      </c>
      <c r="H91" s="121" t="s">
        <v>211</v>
      </c>
    </row>
    <row r="92" spans="1:8" ht="13.5">
      <c r="A92" s="115">
        <f t="shared" si="2"/>
        <v>90</v>
      </c>
      <c r="B92" s="35"/>
      <c r="C92" s="47" t="s">
        <v>212</v>
      </c>
      <c r="D92" s="115" t="s">
        <v>37</v>
      </c>
      <c r="E92" s="115">
        <v>2</v>
      </c>
      <c r="F92" s="120">
        <v>500</v>
      </c>
      <c r="G92" s="122">
        <f t="shared" si="5"/>
        <v>1000</v>
      </c>
      <c r="H92" s="121" t="s">
        <v>213</v>
      </c>
    </row>
    <row r="93" spans="1:8" ht="13.5">
      <c r="A93" s="115">
        <f t="shared" si="2"/>
        <v>91</v>
      </c>
      <c r="B93" s="35" t="s">
        <v>214</v>
      </c>
      <c r="C93" s="35" t="s">
        <v>102</v>
      </c>
      <c r="D93" s="115" t="s">
        <v>37</v>
      </c>
      <c r="E93" s="115">
        <v>2</v>
      </c>
      <c r="F93" s="120">
        <v>500</v>
      </c>
      <c r="G93" s="120">
        <f t="shared" si="5"/>
        <v>1000</v>
      </c>
      <c r="H93" s="121" t="s">
        <v>215</v>
      </c>
    </row>
    <row r="94" spans="1:8" ht="13.5">
      <c r="A94" s="115">
        <f t="shared" si="2"/>
        <v>92</v>
      </c>
      <c r="B94" s="35"/>
      <c r="C94" s="35" t="s">
        <v>216</v>
      </c>
      <c r="D94" s="115" t="s">
        <v>37</v>
      </c>
      <c r="E94" s="115">
        <v>2</v>
      </c>
      <c r="F94" s="120">
        <v>300</v>
      </c>
      <c r="G94" s="120">
        <f t="shared" si="5"/>
        <v>600</v>
      </c>
      <c r="H94" s="121" t="s">
        <v>217</v>
      </c>
    </row>
    <row r="95" spans="1:8" ht="13.5">
      <c r="A95" s="115">
        <f t="shared" si="2"/>
        <v>93</v>
      </c>
      <c r="B95" s="35"/>
      <c r="C95" s="35" t="s">
        <v>218</v>
      </c>
      <c r="D95" s="115" t="s">
        <v>37</v>
      </c>
      <c r="E95" s="115">
        <v>2</v>
      </c>
      <c r="F95" s="120">
        <v>1000</v>
      </c>
      <c r="G95" s="120">
        <f t="shared" si="5"/>
        <v>2000</v>
      </c>
      <c r="H95" s="121" t="s">
        <v>219</v>
      </c>
    </row>
    <row r="96" spans="1:8" ht="13.5">
      <c r="A96" s="115">
        <f t="shared" si="2"/>
        <v>94</v>
      </c>
      <c r="B96" s="35" t="s">
        <v>220</v>
      </c>
      <c r="C96" s="35" t="s">
        <v>102</v>
      </c>
      <c r="D96" s="115" t="s">
        <v>37</v>
      </c>
      <c r="E96" s="115">
        <v>1</v>
      </c>
      <c r="F96" s="120">
        <v>300</v>
      </c>
      <c r="G96" s="120">
        <f t="shared" si="5"/>
        <v>300</v>
      </c>
      <c r="H96" s="121" t="s">
        <v>221</v>
      </c>
    </row>
    <row r="97" spans="1:8" ht="13.5">
      <c r="A97" s="115">
        <f t="shared" si="2"/>
        <v>95</v>
      </c>
      <c r="B97" s="35"/>
      <c r="C97" s="35" t="s">
        <v>222</v>
      </c>
      <c r="D97" s="115" t="s">
        <v>37</v>
      </c>
      <c r="E97" s="115">
        <v>1</v>
      </c>
      <c r="F97" s="120">
        <v>200</v>
      </c>
      <c r="G97" s="120">
        <f t="shared" si="5"/>
        <v>200</v>
      </c>
      <c r="H97" s="121" t="s">
        <v>223</v>
      </c>
    </row>
    <row r="98" spans="1:8" ht="13.5">
      <c r="A98" s="115">
        <f t="shared" si="2"/>
        <v>96</v>
      </c>
      <c r="B98" s="35" t="s">
        <v>224</v>
      </c>
      <c r="C98" s="35" t="s">
        <v>225</v>
      </c>
      <c r="D98" s="35" t="s">
        <v>37</v>
      </c>
      <c r="E98" s="115">
        <v>2</v>
      </c>
      <c r="F98" s="38">
        <v>200</v>
      </c>
      <c r="G98" s="120">
        <f t="shared" si="5"/>
        <v>400</v>
      </c>
      <c r="H98" s="121" t="s">
        <v>226</v>
      </c>
    </row>
    <row r="99" spans="1:8" ht="13.5">
      <c r="A99" s="115">
        <f t="shared" si="2"/>
        <v>97</v>
      </c>
      <c r="B99" s="35"/>
      <c r="C99" s="35" t="s">
        <v>102</v>
      </c>
      <c r="D99" s="35" t="s">
        <v>37</v>
      </c>
      <c r="E99" s="115">
        <v>2</v>
      </c>
      <c r="F99" s="38">
        <v>500</v>
      </c>
      <c r="G99" s="120">
        <f t="shared" si="5"/>
        <v>1000</v>
      </c>
      <c r="H99" s="121" t="s">
        <v>108</v>
      </c>
    </row>
    <row r="100" spans="1:8" ht="13.5">
      <c r="A100" s="115">
        <f t="shared" si="2"/>
        <v>98</v>
      </c>
      <c r="B100" s="35"/>
      <c r="C100" s="35" t="s">
        <v>227</v>
      </c>
      <c r="D100" s="35" t="s">
        <v>37</v>
      </c>
      <c r="E100" s="115">
        <v>2</v>
      </c>
      <c r="F100" s="38">
        <v>400</v>
      </c>
      <c r="G100" s="120">
        <f t="shared" si="5"/>
        <v>800</v>
      </c>
      <c r="H100" s="121" t="s">
        <v>228</v>
      </c>
    </row>
    <row r="101" spans="1:8" ht="24">
      <c r="A101" s="115">
        <f t="shared" si="2"/>
        <v>99</v>
      </c>
      <c r="B101" s="35"/>
      <c r="C101" s="35" t="s">
        <v>229</v>
      </c>
      <c r="D101" s="35" t="s">
        <v>37</v>
      </c>
      <c r="E101" s="115">
        <v>2</v>
      </c>
      <c r="F101" s="38">
        <v>500</v>
      </c>
      <c r="G101" s="120">
        <f t="shared" si="5"/>
        <v>1000</v>
      </c>
      <c r="H101" s="121" t="s">
        <v>230</v>
      </c>
    </row>
    <row r="102" spans="1:8" ht="13.5">
      <c r="A102" s="115">
        <f t="shared" si="2"/>
        <v>100</v>
      </c>
      <c r="B102" s="35" t="s">
        <v>231</v>
      </c>
      <c r="C102" s="35" t="s">
        <v>39</v>
      </c>
      <c r="D102" s="35" t="s">
        <v>37</v>
      </c>
      <c r="E102" s="115">
        <v>2</v>
      </c>
      <c r="F102" s="38">
        <v>500</v>
      </c>
      <c r="G102" s="120">
        <f t="shared" si="5"/>
        <v>1000</v>
      </c>
      <c r="H102" s="121" t="s">
        <v>232</v>
      </c>
    </row>
    <row r="103" spans="1:8" ht="13.5">
      <c r="A103" s="115">
        <f t="shared" si="2"/>
        <v>101</v>
      </c>
      <c r="B103" s="35"/>
      <c r="C103" s="35" t="s">
        <v>233</v>
      </c>
      <c r="D103" s="35" t="s">
        <v>37</v>
      </c>
      <c r="E103" s="115">
        <v>2</v>
      </c>
      <c r="F103" s="38">
        <v>500</v>
      </c>
      <c r="G103" s="120">
        <f t="shared" si="5"/>
        <v>1000</v>
      </c>
      <c r="H103" s="121" t="s">
        <v>234</v>
      </c>
    </row>
    <row r="104" spans="1:8" ht="13.5">
      <c r="A104" s="115">
        <f t="shared" si="2"/>
        <v>102</v>
      </c>
      <c r="B104" s="35"/>
      <c r="C104" s="35" t="s">
        <v>102</v>
      </c>
      <c r="D104" s="35" t="s">
        <v>37</v>
      </c>
      <c r="E104" s="115">
        <v>2</v>
      </c>
      <c r="F104" s="38">
        <v>500</v>
      </c>
      <c r="G104" s="120">
        <f t="shared" si="5"/>
        <v>1000</v>
      </c>
      <c r="H104" s="121" t="s">
        <v>108</v>
      </c>
    </row>
    <row r="105" spans="1:8" ht="13.5">
      <c r="A105" s="115">
        <f t="shared" si="2"/>
        <v>103</v>
      </c>
      <c r="B105" s="35"/>
      <c r="C105" s="35" t="s">
        <v>235</v>
      </c>
      <c r="D105" s="35" t="s">
        <v>37</v>
      </c>
      <c r="E105" s="115">
        <v>2</v>
      </c>
      <c r="F105" s="38">
        <v>500</v>
      </c>
      <c r="G105" s="120">
        <f t="shared" si="5"/>
        <v>1000</v>
      </c>
      <c r="H105" s="121" t="s">
        <v>236</v>
      </c>
    </row>
    <row r="106" spans="1:8" ht="13.5">
      <c r="A106" s="115">
        <f t="shared" si="2"/>
        <v>104</v>
      </c>
      <c r="B106" s="35"/>
      <c r="C106" s="35" t="s">
        <v>184</v>
      </c>
      <c r="D106" s="35" t="s">
        <v>37</v>
      </c>
      <c r="E106" s="115">
        <v>2</v>
      </c>
      <c r="F106" s="38">
        <v>500</v>
      </c>
      <c r="G106" s="120">
        <f t="shared" si="5"/>
        <v>1000</v>
      </c>
      <c r="H106" s="121" t="s">
        <v>237</v>
      </c>
    </row>
    <row r="107" spans="1:8" ht="13.5">
      <c r="A107" s="115">
        <f t="shared" si="2"/>
        <v>105</v>
      </c>
      <c r="B107" s="35" t="s">
        <v>238</v>
      </c>
      <c r="C107" s="35" t="s">
        <v>239</v>
      </c>
      <c r="D107" s="35" t="s">
        <v>37</v>
      </c>
      <c r="E107" s="35">
        <v>3</v>
      </c>
      <c r="F107" s="38">
        <v>400</v>
      </c>
      <c r="G107" s="120">
        <f t="shared" si="5"/>
        <v>1200</v>
      </c>
      <c r="H107" s="121" t="s">
        <v>240</v>
      </c>
    </row>
    <row r="108" spans="1:8" ht="13.5">
      <c r="A108" s="115">
        <f t="shared" si="2"/>
        <v>106</v>
      </c>
      <c r="B108" s="35"/>
      <c r="C108" s="35" t="s">
        <v>193</v>
      </c>
      <c r="D108" s="35" t="s">
        <v>37</v>
      </c>
      <c r="E108" s="35">
        <v>3</v>
      </c>
      <c r="F108" s="38">
        <v>300</v>
      </c>
      <c r="G108" s="120">
        <f t="shared" si="5"/>
        <v>900</v>
      </c>
      <c r="H108" s="121"/>
    </row>
    <row r="109" spans="1:8" ht="13.5">
      <c r="A109" s="115">
        <f t="shared" si="2"/>
        <v>107</v>
      </c>
      <c r="B109" s="35"/>
      <c r="C109" s="35" t="s">
        <v>241</v>
      </c>
      <c r="D109" s="35" t="s">
        <v>37</v>
      </c>
      <c r="E109" s="35">
        <v>3</v>
      </c>
      <c r="F109" s="38">
        <v>300</v>
      </c>
      <c r="G109" s="120">
        <f t="shared" si="5"/>
        <v>900</v>
      </c>
      <c r="H109" s="121" t="s">
        <v>242</v>
      </c>
    </row>
    <row r="110" spans="1:8" ht="13.5">
      <c r="A110" s="115">
        <f t="shared" si="2"/>
        <v>108</v>
      </c>
      <c r="B110" s="35"/>
      <c r="C110" s="35" t="s">
        <v>243</v>
      </c>
      <c r="D110" s="35" t="s">
        <v>37</v>
      </c>
      <c r="E110" s="35">
        <v>3</v>
      </c>
      <c r="F110" s="38">
        <v>300</v>
      </c>
      <c r="G110" s="120">
        <f t="shared" si="5"/>
        <v>900</v>
      </c>
      <c r="H110" s="121" t="s">
        <v>244</v>
      </c>
    </row>
    <row r="111" spans="1:8" ht="13.5">
      <c r="A111" s="115">
        <f t="shared" si="2"/>
        <v>109</v>
      </c>
      <c r="B111" s="35"/>
      <c r="C111" s="35" t="s">
        <v>245</v>
      </c>
      <c r="D111" s="35" t="s">
        <v>37</v>
      </c>
      <c r="E111" s="35">
        <v>3</v>
      </c>
      <c r="F111" s="38">
        <v>300</v>
      </c>
      <c r="G111" s="120">
        <f t="shared" si="5"/>
        <v>900</v>
      </c>
      <c r="H111" s="121" t="s">
        <v>246</v>
      </c>
    </row>
    <row r="112" spans="1:8" ht="13.5">
      <c r="A112" s="115">
        <f t="shared" si="2"/>
        <v>110</v>
      </c>
      <c r="B112" s="35"/>
      <c r="C112" s="35" t="s">
        <v>247</v>
      </c>
      <c r="D112" s="35" t="s">
        <v>37</v>
      </c>
      <c r="E112" s="35">
        <v>3</v>
      </c>
      <c r="F112" s="38">
        <v>300</v>
      </c>
      <c r="G112" s="120">
        <f t="shared" si="5"/>
        <v>900</v>
      </c>
      <c r="H112" s="121" t="s">
        <v>248</v>
      </c>
    </row>
    <row r="113" spans="1:8" ht="13.5">
      <c r="A113" s="115">
        <f t="shared" si="2"/>
        <v>111</v>
      </c>
      <c r="B113" s="35" t="s">
        <v>249</v>
      </c>
      <c r="C113" s="35" t="s">
        <v>250</v>
      </c>
      <c r="D113" s="35" t="s">
        <v>37</v>
      </c>
      <c r="E113" s="115">
        <v>2</v>
      </c>
      <c r="F113" s="38">
        <v>200</v>
      </c>
      <c r="G113" s="120">
        <f t="shared" si="5"/>
        <v>400</v>
      </c>
      <c r="H113" s="121" t="s">
        <v>251</v>
      </c>
    </row>
    <row r="114" spans="1:8" ht="24">
      <c r="A114" s="115">
        <f t="shared" si="2"/>
        <v>112</v>
      </c>
      <c r="B114" s="35"/>
      <c r="C114" s="35" t="s">
        <v>252</v>
      </c>
      <c r="D114" s="35" t="s">
        <v>37</v>
      </c>
      <c r="E114" s="115">
        <v>2</v>
      </c>
      <c r="F114" s="38">
        <v>500</v>
      </c>
      <c r="G114" s="120">
        <f t="shared" si="5"/>
        <v>1000</v>
      </c>
      <c r="H114" s="121" t="s">
        <v>253</v>
      </c>
    </row>
    <row r="115" spans="1:8" ht="13.5">
      <c r="A115" s="115">
        <f t="shared" si="2"/>
        <v>113</v>
      </c>
      <c r="B115" s="35"/>
      <c r="C115" s="35" t="s">
        <v>247</v>
      </c>
      <c r="D115" s="35" t="s">
        <v>37</v>
      </c>
      <c r="E115" s="115">
        <v>2</v>
      </c>
      <c r="F115" s="38">
        <v>300</v>
      </c>
      <c r="G115" s="120">
        <f t="shared" si="5"/>
        <v>600</v>
      </c>
      <c r="H115" s="121" t="s">
        <v>254</v>
      </c>
    </row>
    <row r="116" spans="1:8" ht="13.5">
      <c r="A116" s="115">
        <f t="shared" si="2"/>
        <v>114</v>
      </c>
      <c r="B116" s="35"/>
      <c r="C116" s="35" t="s">
        <v>184</v>
      </c>
      <c r="D116" s="35" t="s">
        <v>37</v>
      </c>
      <c r="E116" s="115">
        <v>2</v>
      </c>
      <c r="F116" s="38">
        <v>500</v>
      </c>
      <c r="G116" s="120">
        <f t="shared" si="5"/>
        <v>1000</v>
      </c>
      <c r="H116" s="121" t="s">
        <v>255</v>
      </c>
    </row>
    <row r="117" spans="1:8" ht="13.5">
      <c r="A117" s="115">
        <f t="shared" si="2"/>
        <v>115</v>
      </c>
      <c r="B117" s="35" t="s">
        <v>256</v>
      </c>
      <c r="C117" s="47" t="s">
        <v>250</v>
      </c>
      <c r="D117" s="35" t="s">
        <v>37</v>
      </c>
      <c r="E117" s="115">
        <v>2</v>
      </c>
      <c r="F117" s="38">
        <v>200</v>
      </c>
      <c r="G117" s="120">
        <f t="shared" si="5"/>
        <v>400</v>
      </c>
      <c r="H117" s="121" t="s">
        <v>251</v>
      </c>
    </row>
    <row r="118" spans="1:8" ht="24">
      <c r="A118" s="115">
        <f t="shared" si="2"/>
        <v>116</v>
      </c>
      <c r="B118" s="35"/>
      <c r="C118" s="47" t="s">
        <v>252</v>
      </c>
      <c r="D118" s="35" t="s">
        <v>37</v>
      </c>
      <c r="E118" s="115">
        <v>2</v>
      </c>
      <c r="F118" s="38">
        <v>500</v>
      </c>
      <c r="G118" s="120">
        <f t="shared" si="5"/>
        <v>1000</v>
      </c>
      <c r="H118" s="121" t="s">
        <v>253</v>
      </c>
    </row>
    <row r="119" spans="1:8" ht="13.5">
      <c r="A119" s="115">
        <f t="shared" si="2"/>
        <v>117</v>
      </c>
      <c r="B119" s="35"/>
      <c r="C119" s="47" t="s">
        <v>247</v>
      </c>
      <c r="D119" s="35" t="s">
        <v>37</v>
      </c>
      <c r="E119" s="115">
        <v>2</v>
      </c>
      <c r="F119" s="38">
        <v>300</v>
      </c>
      <c r="G119" s="120">
        <f t="shared" si="5"/>
        <v>600</v>
      </c>
      <c r="H119" s="121" t="s">
        <v>254</v>
      </c>
    </row>
    <row r="120" spans="1:8" ht="13.5">
      <c r="A120" s="115">
        <f t="shared" si="2"/>
        <v>118</v>
      </c>
      <c r="B120" s="35" t="s">
        <v>257</v>
      </c>
      <c r="C120" s="35" t="s">
        <v>48</v>
      </c>
      <c r="D120" s="35" t="s">
        <v>37</v>
      </c>
      <c r="E120" s="115">
        <v>2</v>
      </c>
      <c r="F120" s="38">
        <v>200</v>
      </c>
      <c r="G120" s="120">
        <f t="shared" si="5"/>
        <v>400</v>
      </c>
      <c r="H120" s="121" t="s">
        <v>258</v>
      </c>
    </row>
    <row r="121" spans="1:8" ht="13.5">
      <c r="A121" s="115">
        <f t="shared" si="2"/>
        <v>119</v>
      </c>
      <c r="B121" s="35"/>
      <c r="C121" s="35" t="s">
        <v>259</v>
      </c>
      <c r="D121" s="35" t="s">
        <v>37</v>
      </c>
      <c r="E121" s="115">
        <v>2</v>
      </c>
      <c r="F121" s="38">
        <v>500</v>
      </c>
      <c r="G121" s="120">
        <f t="shared" si="5"/>
        <v>1000</v>
      </c>
      <c r="H121" s="121" t="s">
        <v>260</v>
      </c>
    </row>
    <row r="122" spans="1:8" ht="13.5">
      <c r="A122" s="115">
        <f t="shared" si="2"/>
        <v>120</v>
      </c>
      <c r="B122" s="35"/>
      <c r="C122" s="35" t="s">
        <v>261</v>
      </c>
      <c r="D122" s="35" t="s">
        <v>37</v>
      </c>
      <c r="E122" s="115">
        <v>2</v>
      </c>
      <c r="F122" s="38">
        <v>100</v>
      </c>
      <c r="G122" s="120">
        <f t="shared" si="5"/>
        <v>200</v>
      </c>
      <c r="H122" s="121" t="s">
        <v>262</v>
      </c>
    </row>
    <row r="123" spans="1:8" ht="13.5">
      <c r="A123" s="115">
        <f t="shared" si="2"/>
        <v>121</v>
      </c>
      <c r="B123" s="35" t="s">
        <v>263</v>
      </c>
      <c r="C123" s="35" t="s">
        <v>46</v>
      </c>
      <c r="D123" s="35" t="s">
        <v>37</v>
      </c>
      <c r="E123" s="115">
        <v>2</v>
      </c>
      <c r="F123" s="38">
        <v>200</v>
      </c>
      <c r="G123" s="120">
        <f t="shared" si="5"/>
        <v>400</v>
      </c>
      <c r="H123" s="121" t="s">
        <v>264</v>
      </c>
    </row>
    <row r="124" spans="1:8" ht="13.5">
      <c r="A124" s="115">
        <f t="shared" si="2"/>
        <v>122</v>
      </c>
      <c r="B124" s="35"/>
      <c r="C124" s="35" t="s">
        <v>265</v>
      </c>
      <c r="D124" s="35" t="s">
        <v>37</v>
      </c>
      <c r="E124" s="115">
        <v>2</v>
      </c>
      <c r="F124" s="38">
        <v>400</v>
      </c>
      <c r="G124" s="120">
        <f t="shared" si="5"/>
        <v>800</v>
      </c>
      <c r="H124" s="121" t="s">
        <v>266</v>
      </c>
    </row>
    <row r="125" spans="1:8" ht="13.5">
      <c r="A125" s="115">
        <f t="shared" si="2"/>
        <v>123</v>
      </c>
      <c r="B125" s="35"/>
      <c r="C125" s="35" t="s">
        <v>218</v>
      </c>
      <c r="D125" s="35" t="s">
        <v>37</v>
      </c>
      <c r="E125" s="115">
        <v>2</v>
      </c>
      <c r="F125" s="38">
        <v>1000</v>
      </c>
      <c r="G125" s="120">
        <f t="shared" si="5"/>
        <v>2000</v>
      </c>
      <c r="H125" s="121" t="s">
        <v>267</v>
      </c>
    </row>
    <row r="126" spans="1:8" ht="13.5">
      <c r="A126" s="115">
        <f t="shared" si="2"/>
        <v>124</v>
      </c>
      <c r="B126" s="35" t="s">
        <v>268</v>
      </c>
      <c r="C126" s="35" t="s">
        <v>269</v>
      </c>
      <c r="D126" s="35" t="s">
        <v>37</v>
      </c>
      <c r="E126" s="115">
        <v>2</v>
      </c>
      <c r="F126" s="38">
        <v>300</v>
      </c>
      <c r="G126" s="120">
        <f t="shared" si="5"/>
        <v>600</v>
      </c>
      <c r="H126" s="121" t="s">
        <v>270</v>
      </c>
    </row>
    <row r="127" spans="1:8" ht="24">
      <c r="A127" s="115">
        <f t="shared" si="2"/>
        <v>125</v>
      </c>
      <c r="B127" s="35"/>
      <c r="C127" s="35" t="s">
        <v>271</v>
      </c>
      <c r="D127" s="35" t="s">
        <v>37</v>
      </c>
      <c r="E127" s="115">
        <v>2</v>
      </c>
      <c r="F127" s="38">
        <v>300</v>
      </c>
      <c r="G127" s="120">
        <f t="shared" si="5"/>
        <v>600</v>
      </c>
      <c r="H127" s="121" t="s">
        <v>272</v>
      </c>
    </row>
    <row r="128" spans="1:8" ht="13.5">
      <c r="A128" s="115">
        <f t="shared" si="2"/>
        <v>126</v>
      </c>
      <c r="B128" s="35" t="s">
        <v>273</v>
      </c>
      <c r="C128" s="35" t="s">
        <v>274</v>
      </c>
      <c r="D128" s="35" t="s">
        <v>37</v>
      </c>
      <c r="E128" s="115">
        <v>4</v>
      </c>
      <c r="F128" s="38">
        <v>100</v>
      </c>
      <c r="G128" s="120">
        <f t="shared" si="5"/>
        <v>400</v>
      </c>
      <c r="H128" s="121" t="s">
        <v>275</v>
      </c>
    </row>
    <row r="129" spans="1:8" ht="13.5">
      <c r="A129" s="115">
        <f t="shared" si="2"/>
        <v>127</v>
      </c>
      <c r="B129" s="35"/>
      <c r="C129" s="35" t="s">
        <v>276</v>
      </c>
      <c r="D129" s="35" t="s">
        <v>37</v>
      </c>
      <c r="E129" s="115">
        <v>4</v>
      </c>
      <c r="F129" s="38">
        <v>200</v>
      </c>
      <c r="G129" s="120">
        <f t="shared" si="5"/>
        <v>800</v>
      </c>
      <c r="H129" s="121" t="s">
        <v>277</v>
      </c>
    </row>
    <row r="130" spans="1:8" ht="13.5">
      <c r="A130" s="115">
        <f t="shared" si="2"/>
        <v>128</v>
      </c>
      <c r="B130" s="35"/>
      <c r="C130" s="35" t="s">
        <v>278</v>
      </c>
      <c r="D130" s="35" t="s">
        <v>37</v>
      </c>
      <c r="E130" s="115">
        <v>4</v>
      </c>
      <c r="F130" s="38">
        <v>200</v>
      </c>
      <c r="G130" s="120">
        <f t="shared" si="5"/>
        <v>800</v>
      </c>
      <c r="H130" s="121" t="s">
        <v>279</v>
      </c>
    </row>
    <row r="131" spans="1:8" ht="13.5">
      <c r="A131" s="115">
        <f aca="true" t="shared" si="6" ref="A131:A194">ROW()-2</f>
        <v>129</v>
      </c>
      <c r="B131" s="35"/>
      <c r="C131" s="35" t="s">
        <v>280</v>
      </c>
      <c r="D131" s="35" t="s">
        <v>37</v>
      </c>
      <c r="E131" s="115">
        <v>4</v>
      </c>
      <c r="F131" s="38">
        <v>300</v>
      </c>
      <c r="G131" s="120">
        <f t="shared" si="5"/>
        <v>1200</v>
      </c>
      <c r="H131" s="121" t="s">
        <v>281</v>
      </c>
    </row>
    <row r="132" spans="1:8" ht="24">
      <c r="A132" s="115">
        <f t="shared" si="6"/>
        <v>130</v>
      </c>
      <c r="B132" s="35"/>
      <c r="C132" s="35" t="s">
        <v>282</v>
      </c>
      <c r="D132" s="35" t="s">
        <v>37</v>
      </c>
      <c r="E132" s="115">
        <v>4</v>
      </c>
      <c r="F132" s="38">
        <v>500</v>
      </c>
      <c r="G132" s="120">
        <f t="shared" si="5"/>
        <v>2000</v>
      </c>
      <c r="H132" s="121" t="s">
        <v>283</v>
      </c>
    </row>
    <row r="133" spans="1:8" ht="13.5">
      <c r="A133" s="115">
        <f t="shared" si="6"/>
        <v>131</v>
      </c>
      <c r="B133" s="35" t="s">
        <v>284</v>
      </c>
      <c r="C133" s="35" t="s">
        <v>285</v>
      </c>
      <c r="D133" s="35" t="s">
        <v>37</v>
      </c>
      <c r="E133" s="115">
        <v>1</v>
      </c>
      <c r="F133" s="120">
        <v>1000</v>
      </c>
      <c r="G133" s="120">
        <f t="shared" si="5"/>
        <v>1000</v>
      </c>
      <c r="H133" s="121" t="s">
        <v>286</v>
      </c>
    </row>
    <row r="134" spans="1:8" ht="13.5">
      <c r="A134" s="115">
        <f t="shared" si="6"/>
        <v>132</v>
      </c>
      <c r="B134" s="35"/>
      <c r="C134" s="35" t="s">
        <v>287</v>
      </c>
      <c r="D134" s="35" t="s">
        <v>37</v>
      </c>
      <c r="E134" s="115"/>
      <c r="F134" s="120"/>
      <c r="G134" s="120"/>
      <c r="H134" s="121"/>
    </row>
    <row r="135" spans="1:8" ht="13.5">
      <c r="A135" s="115">
        <f t="shared" si="6"/>
        <v>133</v>
      </c>
      <c r="B135" s="35"/>
      <c r="C135" s="35" t="s">
        <v>288</v>
      </c>
      <c r="D135" s="35" t="s">
        <v>37</v>
      </c>
      <c r="E135" s="115"/>
      <c r="F135" s="120"/>
      <c r="G135" s="120"/>
      <c r="H135" s="121"/>
    </row>
    <row r="136" spans="1:8" ht="24">
      <c r="A136" s="115">
        <f t="shared" si="6"/>
        <v>134</v>
      </c>
      <c r="B136" s="35"/>
      <c r="C136" s="47" t="s">
        <v>289</v>
      </c>
      <c r="D136" s="35" t="s">
        <v>37</v>
      </c>
      <c r="E136" s="115">
        <v>1</v>
      </c>
      <c r="F136" s="120">
        <v>1000</v>
      </c>
      <c r="G136" s="120">
        <f aca="true" t="shared" si="7" ref="G136:G199">E136*F136</f>
        <v>1000</v>
      </c>
      <c r="H136" s="121" t="s">
        <v>110</v>
      </c>
    </row>
    <row r="137" spans="1:8" ht="13.5">
      <c r="A137" s="115">
        <f t="shared" si="6"/>
        <v>135</v>
      </c>
      <c r="B137" s="35" t="s">
        <v>290</v>
      </c>
      <c r="C137" s="35" t="s">
        <v>291</v>
      </c>
      <c r="D137" s="35" t="s">
        <v>37</v>
      </c>
      <c r="E137" s="35">
        <v>6</v>
      </c>
      <c r="F137" s="38">
        <v>300</v>
      </c>
      <c r="G137" s="120">
        <f t="shared" si="7"/>
        <v>1800</v>
      </c>
      <c r="H137" s="121" t="s">
        <v>292</v>
      </c>
    </row>
    <row r="138" spans="1:8" ht="13.5">
      <c r="A138" s="115">
        <f t="shared" si="6"/>
        <v>136</v>
      </c>
      <c r="B138" s="35"/>
      <c r="C138" s="35" t="s">
        <v>293</v>
      </c>
      <c r="D138" s="35" t="s">
        <v>37</v>
      </c>
      <c r="E138" s="35">
        <v>6</v>
      </c>
      <c r="F138" s="38">
        <v>300</v>
      </c>
      <c r="G138" s="120">
        <f t="shared" si="7"/>
        <v>1800</v>
      </c>
      <c r="H138" s="121" t="s">
        <v>292</v>
      </c>
    </row>
    <row r="139" spans="1:8" ht="13.5">
      <c r="A139" s="115">
        <f t="shared" si="6"/>
        <v>137</v>
      </c>
      <c r="B139" s="35"/>
      <c r="C139" s="35" t="s">
        <v>261</v>
      </c>
      <c r="D139" s="35" t="s">
        <v>37</v>
      </c>
      <c r="E139" s="35">
        <v>6</v>
      </c>
      <c r="F139" s="38">
        <v>300</v>
      </c>
      <c r="G139" s="120">
        <f t="shared" si="7"/>
        <v>1800</v>
      </c>
      <c r="H139" s="121" t="s">
        <v>294</v>
      </c>
    </row>
    <row r="140" spans="1:8" ht="13.5">
      <c r="A140" s="115">
        <f t="shared" si="6"/>
        <v>138</v>
      </c>
      <c r="B140" s="35"/>
      <c r="C140" s="35" t="s">
        <v>295</v>
      </c>
      <c r="D140" s="35" t="s">
        <v>37</v>
      </c>
      <c r="E140" s="35">
        <v>6</v>
      </c>
      <c r="F140" s="38">
        <v>400</v>
      </c>
      <c r="G140" s="120">
        <f t="shared" si="7"/>
        <v>2400</v>
      </c>
      <c r="H140" s="121" t="s">
        <v>296</v>
      </c>
    </row>
    <row r="141" spans="1:8" ht="13.5">
      <c r="A141" s="115">
        <f t="shared" si="6"/>
        <v>139</v>
      </c>
      <c r="B141" s="35"/>
      <c r="C141" s="35" t="s">
        <v>297</v>
      </c>
      <c r="D141" s="35" t="s">
        <v>37</v>
      </c>
      <c r="E141" s="35">
        <v>6</v>
      </c>
      <c r="F141" s="38">
        <v>200</v>
      </c>
      <c r="G141" s="120">
        <f t="shared" si="7"/>
        <v>1200</v>
      </c>
      <c r="H141" s="121" t="s">
        <v>298</v>
      </c>
    </row>
    <row r="142" spans="1:8" ht="13.5">
      <c r="A142" s="115">
        <f t="shared" si="6"/>
        <v>140</v>
      </c>
      <c r="B142" s="35"/>
      <c r="C142" s="35" t="s">
        <v>299</v>
      </c>
      <c r="D142" s="35" t="s">
        <v>37</v>
      </c>
      <c r="E142" s="35">
        <v>6</v>
      </c>
      <c r="F142" s="38">
        <v>500</v>
      </c>
      <c r="G142" s="120">
        <f t="shared" si="7"/>
        <v>3000</v>
      </c>
      <c r="H142" s="121" t="s">
        <v>300</v>
      </c>
    </row>
    <row r="143" spans="1:8" ht="13.5">
      <c r="A143" s="115">
        <f t="shared" si="6"/>
        <v>141</v>
      </c>
      <c r="B143" s="35" t="s">
        <v>301</v>
      </c>
      <c r="C143" s="35" t="s">
        <v>302</v>
      </c>
      <c r="D143" s="35" t="s">
        <v>37</v>
      </c>
      <c r="E143" s="35">
        <v>1</v>
      </c>
      <c r="F143" s="38">
        <v>500</v>
      </c>
      <c r="G143" s="120">
        <f t="shared" si="7"/>
        <v>500</v>
      </c>
      <c r="H143" s="121" t="s">
        <v>303</v>
      </c>
    </row>
    <row r="144" spans="1:8" ht="36">
      <c r="A144" s="115">
        <f t="shared" si="6"/>
        <v>142</v>
      </c>
      <c r="B144" s="35"/>
      <c r="C144" s="35" t="s">
        <v>304</v>
      </c>
      <c r="D144" s="35" t="s">
        <v>37</v>
      </c>
      <c r="E144" s="35">
        <v>1</v>
      </c>
      <c r="F144" s="38">
        <v>600</v>
      </c>
      <c r="G144" s="120">
        <f t="shared" si="7"/>
        <v>600</v>
      </c>
      <c r="H144" s="121" t="s">
        <v>305</v>
      </c>
    </row>
    <row r="145" spans="1:8" ht="13.5">
      <c r="A145" s="115">
        <f t="shared" si="6"/>
        <v>143</v>
      </c>
      <c r="B145" s="35" t="s">
        <v>306</v>
      </c>
      <c r="C145" s="115" t="s">
        <v>261</v>
      </c>
      <c r="D145" s="35" t="s">
        <v>37</v>
      </c>
      <c r="E145" s="35">
        <v>2</v>
      </c>
      <c r="F145" s="120">
        <v>300</v>
      </c>
      <c r="G145" s="120">
        <f t="shared" si="7"/>
        <v>600</v>
      </c>
      <c r="H145" s="121" t="s">
        <v>307</v>
      </c>
    </row>
    <row r="146" spans="1:8" ht="13.5">
      <c r="A146" s="115">
        <f t="shared" si="6"/>
        <v>144</v>
      </c>
      <c r="B146" s="35"/>
      <c r="C146" s="115" t="s">
        <v>308</v>
      </c>
      <c r="D146" s="35" t="s">
        <v>37</v>
      </c>
      <c r="E146" s="35">
        <v>2</v>
      </c>
      <c r="F146" s="120">
        <v>300</v>
      </c>
      <c r="G146" s="120">
        <f t="shared" si="7"/>
        <v>600</v>
      </c>
      <c r="H146" s="121" t="s">
        <v>309</v>
      </c>
    </row>
    <row r="147" spans="1:8" ht="13.5">
      <c r="A147" s="115">
        <f t="shared" si="6"/>
        <v>145</v>
      </c>
      <c r="B147" s="35"/>
      <c r="C147" s="115" t="s">
        <v>265</v>
      </c>
      <c r="D147" s="35" t="s">
        <v>37</v>
      </c>
      <c r="E147" s="35">
        <v>2</v>
      </c>
      <c r="F147" s="120">
        <v>500</v>
      </c>
      <c r="G147" s="120">
        <f t="shared" si="7"/>
        <v>1000</v>
      </c>
      <c r="H147" s="121" t="s">
        <v>310</v>
      </c>
    </row>
    <row r="148" spans="1:8" ht="13.5">
      <c r="A148" s="115">
        <f t="shared" si="6"/>
        <v>146</v>
      </c>
      <c r="B148" s="35"/>
      <c r="C148" s="115" t="s">
        <v>311</v>
      </c>
      <c r="D148" s="35" t="s">
        <v>37</v>
      </c>
      <c r="E148" s="35">
        <v>2</v>
      </c>
      <c r="F148" s="120">
        <v>500</v>
      </c>
      <c r="G148" s="120">
        <f t="shared" si="7"/>
        <v>1000</v>
      </c>
      <c r="H148" s="121" t="s">
        <v>312</v>
      </c>
    </row>
    <row r="149" spans="1:8" ht="13.5">
      <c r="A149" s="115">
        <f t="shared" si="6"/>
        <v>147</v>
      </c>
      <c r="B149" s="35" t="s">
        <v>313</v>
      </c>
      <c r="C149" s="35" t="s">
        <v>183</v>
      </c>
      <c r="D149" s="35" t="s">
        <v>37</v>
      </c>
      <c r="E149" s="35">
        <v>2</v>
      </c>
      <c r="F149" s="38">
        <v>100</v>
      </c>
      <c r="G149" s="120">
        <f t="shared" si="7"/>
        <v>200</v>
      </c>
      <c r="H149" s="121" t="s">
        <v>172</v>
      </c>
    </row>
    <row r="150" spans="1:8" ht="13.5">
      <c r="A150" s="115">
        <f t="shared" si="6"/>
        <v>148</v>
      </c>
      <c r="B150" s="35"/>
      <c r="C150" s="35" t="s">
        <v>177</v>
      </c>
      <c r="D150" s="35" t="s">
        <v>37</v>
      </c>
      <c r="E150" s="35">
        <v>2</v>
      </c>
      <c r="F150" s="38">
        <v>100</v>
      </c>
      <c r="G150" s="120">
        <f t="shared" si="7"/>
        <v>200</v>
      </c>
      <c r="H150" s="121" t="s">
        <v>178</v>
      </c>
    </row>
    <row r="151" spans="1:8" ht="13.5">
      <c r="A151" s="115">
        <f t="shared" si="6"/>
        <v>149</v>
      </c>
      <c r="B151" s="35"/>
      <c r="C151" s="35" t="s">
        <v>175</v>
      </c>
      <c r="D151" s="35" t="s">
        <v>37</v>
      </c>
      <c r="E151" s="35">
        <v>2</v>
      </c>
      <c r="F151" s="38">
        <v>50</v>
      </c>
      <c r="G151" s="120">
        <f t="shared" si="7"/>
        <v>100</v>
      </c>
      <c r="H151" s="121" t="s">
        <v>176</v>
      </c>
    </row>
    <row r="152" spans="1:8" ht="13.5">
      <c r="A152" s="115">
        <f t="shared" si="6"/>
        <v>150</v>
      </c>
      <c r="B152" s="35"/>
      <c r="C152" s="35" t="s">
        <v>184</v>
      </c>
      <c r="D152" s="35" t="s">
        <v>37</v>
      </c>
      <c r="E152" s="35">
        <v>2</v>
      </c>
      <c r="F152" s="38">
        <v>500</v>
      </c>
      <c r="G152" s="120">
        <f t="shared" si="7"/>
        <v>1000</v>
      </c>
      <c r="H152" s="121" t="s">
        <v>185</v>
      </c>
    </row>
    <row r="153" spans="1:8" ht="13.5">
      <c r="A153" s="115">
        <f t="shared" si="6"/>
        <v>151</v>
      </c>
      <c r="B153" s="35"/>
      <c r="C153" s="35" t="s">
        <v>314</v>
      </c>
      <c r="D153" s="35" t="s">
        <v>37</v>
      </c>
      <c r="E153" s="35">
        <v>2</v>
      </c>
      <c r="F153" s="38">
        <v>250</v>
      </c>
      <c r="G153" s="120">
        <f t="shared" si="7"/>
        <v>500</v>
      </c>
      <c r="H153" s="121" t="s">
        <v>315</v>
      </c>
    </row>
    <row r="154" spans="1:8" ht="13.5">
      <c r="A154" s="115">
        <f t="shared" si="6"/>
        <v>152</v>
      </c>
      <c r="B154" s="35"/>
      <c r="C154" s="35" t="s">
        <v>316</v>
      </c>
      <c r="D154" s="35" t="s">
        <v>37</v>
      </c>
      <c r="E154" s="35">
        <v>2</v>
      </c>
      <c r="F154" s="38">
        <v>200</v>
      </c>
      <c r="G154" s="120">
        <f t="shared" si="7"/>
        <v>400</v>
      </c>
      <c r="H154" s="121" t="s">
        <v>317</v>
      </c>
    </row>
    <row r="155" spans="1:8" ht="13.5">
      <c r="A155" s="115">
        <f t="shared" si="6"/>
        <v>153</v>
      </c>
      <c r="B155" s="35" t="s">
        <v>318</v>
      </c>
      <c r="C155" s="35" t="s">
        <v>183</v>
      </c>
      <c r="D155" s="35" t="s">
        <v>37</v>
      </c>
      <c r="E155" s="115">
        <v>2</v>
      </c>
      <c r="F155" s="120">
        <v>100</v>
      </c>
      <c r="G155" s="120">
        <f t="shared" si="7"/>
        <v>200</v>
      </c>
      <c r="H155" s="121" t="s">
        <v>172</v>
      </c>
    </row>
    <row r="156" spans="1:8" ht="13.5">
      <c r="A156" s="115">
        <f t="shared" si="6"/>
        <v>154</v>
      </c>
      <c r="B156" s="35"/>
      <c r="C156" s="35" t="s">
        <v>177</v>
      </c>
      <c r="D156" s="35" t="s">
        <v>37</v>
      </c>
      <c r="E156" s="115">
        <v>2</v>
      </c>
      <c r="F156" s="120">
        <v>100</v>
      </c>
      <c r="G156" s="120">
        <f t="shared" si="7"/>
        <v>200</v>
      </c>
      <c r="H156" s="121" t="s">
        <v>178</v>
      </c>
    </row>
    <row r="157" spans="1:8" ht="24">
      <c r="A157" s="115">
        <f t="shared" si="6"/>
        <v>155</v>
      </c>
      <c r="B157" s="35"/>
      <c r="C157" s="35" t="s">
        <v>173</v>
      </c>
      <c r="D157" s="35" t="s">
        <v>37</v>
      </c>
      <c r="E157" s="115">
        <v>2</v>
      </c>
      <c r="F157" s="120">
        <v>200</v>
      </c>
      <c r="G157" s="120">
        <f t="shared" si="7"/>
        <v>400</v>
      </c>
      <c r="H157" s="121" t="s">
        <v>174</v>
      </c>
    </row>
    <row r="158" spans="1:8" ht="13.5">
      <c r="A158" s="115">
        <f t="shared" si="6"/>
        <v>156</v>
      </c>
      <c r="B158" s="35"/>
      <c r="C158" s="35" t="s">
        <v>319</v>
      </c>
      <c r="D158" s="35" t="s">
        <v>37</v>
      </c>
      <c r="E158" s="115">
        <v>2</v>
      </c>
      <c r="F158" s="120">
        <v>200</v>
      </c>
      <c r="G158" s="120">
        <f t="shared" si="7"/>
        <v>400</v>
      </c>
      <c r="H158" s="121" t="s">
        <v>320</v>
      </c>
    </row>
    <row r="159" spans="1:8" ht="13.5">
      <c r="A159" s="115">
        <f t="shared" si="6"/>
        <v>157</v>
      </c>
      <c r="B159" s="35"/>
      <c r="C159" s="35" t="s">
        <v>316</v>
      </c>
      <c r="D159" s="35" t="s">
        <v>37</v>
      </c>
      <c r="E159" s="115">
        <v>2</v>
      </c>
      <c r="F159" s="120">
        <v>200</v>
      </c>
      <c r="G159" s="120">
        <f t="shared" si="7"/>
        <v>400</v>
      </c>
      <c r="H159" s="121" t="s">
        <v>317</v>
      </c>
    </row>
    <row r="160" spans="1:8" ht="13.5">
      <c r="A160" s="115">
        <f t="shared" si="6"/>
        <v>158</v>
      </c>
      <c r="B160" s="35"/>
      <c r="C160" s="35" t="s">
        <v>321</v>
      </c>
      <c r="D160" s="35" t="s">
        <v>37</v>
      </c>
      <c r="E160" s="115">
        <v>2</v>
      </c>
      <c r="F160" s="120">
        <v>250</v>
      </c>
      <c r="G160" s="120">
        <f t="shared" si="7"/>
        <v>500</v>
      </c>
      <c r="H160" s="121" t="s">
        <v>322</v>
      </c>
    </row>
    <row r="161" spans="1:8" ht="24">
      <c r="A161" s="115">
        <f t="shared" si="6"/>
        <v>159</v>
      </c>
      <c r="B161" s="35"/>
      <c r="C161" s="35" t="s">
        <v>323</v>
      </c>
      <c r="D161" s="35" t="s">
        <v>37</v>
      </c>
      <c r="E161" s="115">
        <v>2</v>
      </c>
      <c r="F161" s="120">
        <v>500</v>
      </c>
      <c r="G161" s="120">
        <f t="shared" si="7"/>
        <v>1000</v>
      </c>
      <c r="H161" s="121" t="s">
        <v>185</v>
      </c>
    </row>
    <row r="162" spans="1:8" ht="13.5">
      <c r="A162" s="115">
        <f t="shared" si="6"/>
        <v>160</v>
      </c>
      <c r="B162" s="35" t="s">
        <v>324</v>
      </c>
      <c r="C162" s="35" t="s">
        <v>325</v>
      </c>
      <c r="D162" s="35" t="s">
        <v>37</v>
      </c>
      <c r="E162" s="115">
        <v>2</v>
      </c>
      <c r="F162" s="38">
        <v>200</v>
      </c>
      <c r="G162" s="120">
        <f t="shared" si="7"/>
        <v>400</v>
      </c>
      <c r="H162" s="121" t="s">
        <v>277</v>
      </c>
    </row>
    <row r="163" spans="1:8" ht="13.5">
      <c r="A163" s="115">
        <f t="shared" si="6"/>
        <v>161</v>
      </c>
      <c r="B163" s="35"/>
      <c r="C163" s="35" t="s">
        <v>278</v>
      </c>
      <c r="D163" s="35" t="s">
        <v>37</v>
      </c>
      <c r="E163" s="115">
        <v>2</v>
      </c>
      <c r="F163" s="38">
        <v>200</v>
      </c>
      <c r="G163" s="120">
        <f t="shared" si="7"/>
        <v>400</v>
      </c>
      <c r="H163" s="121" t="s">
        <v>279</v>
      </c>
    </row>
    <row r="164" spans="1:8" ht="13.5">
      <c r="A164" s="115">
        <f t="shared" si="6"/>
        <v>162</v>
      </c>
      <c r="B164" s="35"/>
      <c r="C164" s="35" t="s">
        <v>280</v>
      </c>
      <c r="D164" s="35" t="s">
        <v>37</v>
      </c>
      <c r="E164" s="115">
        <v>2</v>
      </c>
      <c r="F164" s="38">
        <v>300</v>
      </c>
      <c r="G164" s="120">
        <f t="shared" si="7"/>
        <v>600</v>
      </c>
      <c r="H164" s="121" t="s">
        <v>281</v>
      </c>
    </row>
    <row r="165" spans="1:8" ht="24">
      <c r="A165" s="115">
        <f t="shared" si="6"/>
        <v>163</v>
      </c>
      <c r="B165" s="35"/>
      <c r="C165" s="35" t="s">
        <v>282</v>
      </c>
      <c r="D165" s="35" t="s">
        <v>37</v>
      </c>
      <c r="E165" s="115">
        <v>2</v>
      </c>
      <c r="F165" s="38">
        <v>500</v>
      </c>
      <c r="G165" s="120">
        <f t="shared" si="7"/>
        <v>1000</v>
      </c>
      <c r="H165" s="121" t="s">
        <v>283</v>
      </c>
    </row>
    <row r="166" spans="1:8" ht="13.5">
      <c r="A166" s="115">
        <f t="shared" si="6"/>
        <v>164</v>
      </c>
      <c r="B166" s="35" t="s">
        <v>326</v>
      </c>
      <c r="C166" s="35" t="s">
        <v>274</v>
      </c>
      <c r="D166" s="35" t="s">
        <v>37</v>
      </c>
      <c r="E166" s="115">
        <v>2</v>
      </c>
      <c r="F166" s="38">
        <v>100</v>
      </c>
      <c r="G166" s="120">
        <f t="shared" si="7"/>
        <v>200</v>
      </c>
      <c r="H166" s="121" t="s">
        <v>327</v>
      </c>
    </row>
    <row r="167" spans="1:8" ht="13.5">
      <c r="A167" s="115">
        <f t="shared" si="6"/>
        <v>165</v>
      </c>
      <c r="B167" s="35"/>
      <c r="C167" s="35" t="s">
        <v>328</v>
      </c>
      <c r="D167" s="35" t="s">
        <v>37</v>
      </c>
      <c r="E167" s="115">
        <v>2</v>
      </c>
      <c r="F167" s="38">
        <v>100</v>
      </c>
      <c r="G167" s="120">
        <f t="shared" si="7"/>
        <v>200</v>
      </c>
      <c r="H167" s="121" t="s">
        <v>329</v>
      </c>
    </row>
    <row r="168" spans="1:8" ht="13.5">
      <c r="A168" s="115">
        <f t="shared" si="6"/>
        <v>166</v>
      </c>
      <c r="B168" s="35" t="s">
        <v>330</v>
      </c>
      <c r="C168" s="35" t="s">
        <v>331</v>
      </c>
      <c r="D168" s="35" t="s">
        <v>37</v>
      </c>
      <c r="E168" s="115">
        <v>2</v>
      </c>
      <c r="F168" s="38">
        <v>300</v>
      </c>
      <c r="G168" s="120">
        <f t="shared" si="7"/>
        <v>600</v>
      </c>
      <c r="H168" s="121" t="s">
        <v>332</v>
      </c>
    </row>
    <row r="169" spans="1:8" ht="13.5">
      <c r="A169" s="115">
        <f t="shared" si="6"/>
        <v>167</v>
      </c>
      <c r="B169" s="35"/>
      <c r="C169" s="35" t="s">
        <v>333</v>
      </c>
      <c r="D169" s="35" t="s">
        <v>37</v>
      </c>
      <c r="E169" s="115">
        <v>2</v>
      </c>
      <c r="F169" s="38">
        <v>300</v>
      </c>
      <c r="G169" s="120">
        <f t="shared" si="7"/>
        <v>600</v>
      </c>
      <c r="H169" s="121" t="s">
        <v>334</v>
      </c>
    </row>
    <row r="170" spans="1:8" ht="13.5">
      <c r="A170" s="115">
        <f t="shared" si="6"/>
        <v>168</v>
      </c>
      <c r="B170" s="35"/>
      <c r="C170" s="35" t="s">
        <v>335</v>
      </c>
      <c r="D170" s="35" t="s">
        <v>37</v>
      </c>
      <c r="E170" s="115">
        <v>2</v>
      </c>
      <c r="F170" s="38">
        <v>300</v>
      </c>
      <c r="G170" s="120">
        <f t="shared" si="7"/>
        <v>600</v>
      </c>
      <c r="H170" s="121" t="s">
        <v>336</v>
      </c>
    </row>
    <row r="171" spans="1:8" ht="13.5">
      <c r="A171" s="115">
        <f t="shared" si="6"/>
        <v>169</v>
      </c>
      <c r="B171" s="35"/>
      <c r="C171" s="35" t="s">
        <v>337</v>
      </c>
      <c r="D171" s="35" t="s">
        <v>37</v>
      </c>
      <c r="E171" s="115">
        <v>2</v>
      </c>
      <c r="F171" s="38">
        <v>600</v>
      </c>
      <c r="G171" s="120">
        <f t="shared" si="7"/>
        <v>1200</v>
      </c>
      <c r="H171" s="121" t="s">
        <v>338</v>
      </c>
    </row>
    <row r="172" spans="1:8" ht="13.5">
      <c r="A172" s="115">
        <f t="shared" si="6"/>
        <v>170</v>
      </c>
      <c r="B172" s="35" t="s">
        <v>339</v>
      </c>
      <c r="C172" s="35" t="s">
        <v>218</v>
      </c>
      <c r="D172" s="35" t="s">
        <v>37</v>
      </c>
      <c r="E172" s="115">
        <v>2</v>
      </c>
      <c r="F172" s="38">
        <v>1000</v>
      </c>
      <c r="G172" s="120">
        <f t="shared" si="7"/>
        <v>2000</v>
      </c>
      <c r="H172" s="121" t="s">
        <v>340</v>
      </c>
    </row>
    <row r="173" spans="1:8" ht="13.5">
      <c r="A173" s="115">
        <f t="shared" si="6"/>
        <v>171</v>
      </c>
      <c r="B173" s="35"/>
      <c r="C173" s="35" t="s">
        <v>222</v>
      </c>
      <c r="D173" s="35" t="s">
        <v>37</v>
      </c>
      <c r="E173" s="115">
        <v>2</v>
      </c>
      <c r="F173" s="38">
        <v>200</v>
      </c>
      <c r="G173" s="120">
        <f t="shared" si="7"/>
        <v>400</v>
      </c>
      <c r="H173" s="121" t="s">
        <v>341</v>
      </c>
    </row>
    <row r="174" spans="1:8" ht="13.5">
      <c r="A174" s="115">
        <f t="shared" si="6"/>
        <v>172</v>
      </c>
      <c r="B174" s="35" t="s">
        <v>342</v>
      </c>
      <c r="C174" s="35" t="s">
        <v>46</v>
      </c>
      <c r="D174" s="35" t="s">
        <v>37</v>
      </c>
      <c r="E174" s="115">
        <v>2</v>
      </c>
      <c r="F174" s="38">
        <v>200</v>
      </c>
      <c r="G174" s="120">
        <f t="shared" si="7"/>
        <v>400</v>
      </c>
      <c r="H174" s="121" t="s">
        <v>264</v>
      </c>
    </row>
    <row r="175" spans="1:8" ht="13.5">
      <c r="A175" s="115">
        <f t="shared" si="6"/>
        <v>173</v>
      </c>
      <c r="B175" s="35"/>
      <c r="C175" s="35" t="s">
        <v>218</v>
      </c>
      <c r="D175" s="35" t="s">
        <v>37</v>
      </c>
      <c r="E175" s="115">
        <v>2</v>
      </c>
      <c r="F175" s="38">
        <v>1000</v>
      </c>
      <c r="G175" s="120">
        <f t="shared" si="7"/>
        <v>2000</v>
      </c>
      <c r="H175" s="121" t="s">
        <v>267</v>
      </c>
    </row>
    <row r="176" spans="1:8" ht="13.5">
      <c r="A176" s="115">
        <f t="shared" si="6"/>
        <v>174</v>
      </c>
      <c r="B176" s="35"/>
      <c r="C176" s="35" t="s">
        <v>343</v>
      </c>
      <c r="D176" s="35" t="s">
        <v>37</v>
      </c>
      <c r="E176" s="115">
        <v>2</v>
      </c>
      <c r="F176" s="38">
        <v>400</v>
      </c>
      <c r="G176" s="120">
        <f t="shared" si="7"/>
        <v>800</v>
      </c>
      <c r="H176" s="121" t="s">
        <v>344</v>
      </c>
    </row>
    <row r="177" spans="1:8" ht="13.5">
      <c r="A177" s="115">
        <f t="shared" si="6"/>
        <v>175</v>
      </c>
      <c r="B177" s="35" t="s">
        <v>345</v>
      </c>
      <c r="C177" s="35" t="s">
        <v>346</v>
      </c>
      <c r="D177" s="35" t="s">
        <v>37</v>
      </c>
      <c r="E177" s="115">
        <v>2</v>
      </c>
      <c r="F177" s="120">
        <v>900</v>
      </c>
      <c r="G177" s="120">
        <f t="shared" si="7"/>
        <v>1800</v>
      </c>
      <c r="H177" s="121" t="s">
        <v>347</v>
      </c>
    </row>
    <row r="178" spans="1:8" ht="13.5">
      <c r="A178" s="115">
        <f t="shared" si="6"/>
        <v>176</v>
      </c>
      <c r="B178" s="35"/>
      <c r="C178" s="35" t="s">
        <v>127</v>
      </c>
      <c r="D178" s="35" t="s">
        <v>37</v>
      </c>
      <c r="E178" s="115">
        <v>2</v>
      </c>
      <c r="F178" s="120">
        <v>500</v>
      </c>
      <c r="G178" s="120">
        <f t="shared" si="7"/>
        <v>1000</v>
      </c>
      <c r="H178" s="121" t="s">
        <v>348</v>
      </c>
    </row>
    <row r="179" spans="1:8" ht="13.5">
      <c r="A179" s="115">
        <f t="shared" si="6"/>
        <v>177</v>
      </c>
      <c r="B179" s="35" t="s">
        <v>349</v>
      </c>
      <c r="C179" s="35" t="s">
        <v>350</v>
      </c>
      <c r="D179" s="35" t="s">
        <v>37</v>
      </c>
      <c r="E179" s="115">
        <v>2</v>
      </c>
      <c r="F179" s="38">
        <v>600</v>
      </c>
      <c r="G179" s="120">
        <f t="shared" si="7"/>
        <v>1200</v>
      </c>
      <c r="H179" s="121" t="s">
        <v>351</v>
      </c>
    </row>
    <row r="180" spans="1:8" ht="13.5">
      <c r="A180" s="115">
        <f t="shared" si="6"/>
        <v>178</v>
      </c>
      <c r="B180" s="35"/>
      <c r="C180" s="35" t="s">
        <v>352</v>
      </c>
      <c r="D180" s="35" t="s">
        <v>37</v>
      </c>
      <c r="E180" s="115">
        <v>2</v>
      </c>
      <c r="F180" s="38">
        <v>400</v>
      </c>
      <c r="G180" s="120">
        <f t="shared" si="7"/>
        <v>800</v>
      </c>
      <c r="H180" s="121" t="s">
        <v>353</v>
      </c>
    </row>
    <row r="181" spans="1:8" ht="13.5">
      <c r="A181" s="115">
        <f t="shared" si="6"/>
        <v>179</v>
      </c>
      <c r="B181" s="35"/>
      <c r="C181" s="35" t="s">
        <v>354</v>
      </c>
      <c r="D181" s="35" t="s">
        <v>37</v>
      </c>
      <c r="E181" s="115">
        <v>2</v>
      </c>
      <c r="F181" s="38">
        <v>200</v>
      </c>
      <c r="G181" s="120">
        <f t="shared" si="7"/>
        <v>400</v>
      </c>
      <c r="H181" s="121" t="s">
        <v>355</v>
      </c>
    </row>
    <row r="182" spans="1:8" ht="13.5">
      <c r="A182" s="115">
        <f t="shared" si="6"/>
        <v>180</v>
      </c>
      <c r="B182" s="35"/>
      <c r="C182" s="35" t="s">
        <v>356</v>
      </c>
      <c r="D182" s="35" t="s">
        <v>37</v>
      </c>
      <c r="E182" s="115">
        <v>2</v>
      </c>
      <c r="F182" s="38">
        <v>300</v>
      </c>
      <c r="G182" s="120">
        <f t="shared" si="7"/>
        <v>600</v>
      </c>
      <c r="H182" s="121" t="s">
        <v>357</v>
      </c>
    </row>
    <row r="183" spans="1:8" ht="13.5">
      <c r="A183" s="115">
        <f t="shared" si="6"/>
        <v>181</v>
      </c>
      <c r="B183" s="35" t="s">
        <v>358</v>
      </c>
      <c r="C183" s="47" t="s">
        <v>359</v>
      </c>
      <c r="D183" s="35" t="s">
        <v>37</v>
      </c>
      <c r="E183" s="115">
        <v>2</v>
      </c>
      <c r="F183" s="38">
        <v>50</v>
      </c>
      <c r="G183" s="120">
        <f t="shared" si="7"/>
        <v>100</v>
      </c>
      <c r="H183" s="121" t="s">
        <v>360</v>
      </c>
    </row>
    <row r="184" spans="1:8" ht="13.5">
      <c r="A184" s="115">
        <f t="shared" si="6"/>
        <v>182</v>
      </c>
      <c r="B184" s="35"/>
      <c r="C184" s="47" t="s">
        <v>361</v>
      </c>
      <c r="D184" s="35" t="s">
        <v>37</v>
      </c>
      <c r="E184" s="115">
        <v>2</v>
      </c>
      <c r="F184" s="38">
        <v>100</v>
      </c>
      <c r="G184" s="120">
        <f t="shared" si="7"/>
        <v>200</v>
      </c>
      <c r="H184" s="121" t="s">
        <v>362</v>
      </c>
    </row>
    <row r="185" spans="1:8" ht="13.5">
      <c r="A185" s="115">
        <f t="shared" si="6"/>
        <v>183</v>
      </c>
      <c r="B185" s="35"/>
      <c r="C185" s="47" t="s">
        <v>363</v>
      </c>
      <c r="D185" s="35" t="s">
        <v>37</v>
      </c>
      <c r="E185" s="115">
        <v>2</v>
      </c>
      <c r="F185" s="38">
        <v>300</v>
      </c>
      <c r="G185" s="120">
        <f t="shared" si="7"/>
        <v>600</v>
      </c>
      <c r="H185" s="121" t="s">
        <v>364</v>
      </c>
    </row>
    <row r="186" spans="1:8" ht="13.5">
      <c r="A186" s="115">
        <f t="shared" si="6"/>
        <v>184</v>
      </c>
      <c r="B186" s="35"/>
      <c r="C186" s="47" t="s">
        <v>365</v>
      </c>
      <c r="D186" s="35" t="s">
        <v>37</v>
      </c>
      <c r="E186" s="115">
        <v>2</v>
      </c>
      <c r="F186" s="38">
        <v>1000</v>
      </c>
      <c r="G186" s="120">
        <f t="shared" si="7"/>
        <v>2000</v>
      </c>
      <c r="H186" s="121" t="s">
        <v>366</v>
      </c>
    </row>
    <row r="187" spans="1:8" ht="13.5">
      <c r="A187" s="115">
        <f t="shared" si="6"/>
        <v>185</v>
      </c>
      <c r="B187" s="35" t="s">
        <v>367</v>
      </c>
      <c r="C187" s="35" t="s">
        <v>359</v>
      </c>
      <c r="D187" s="35" t="s">
        <v>37</v>
      </c>
      <c r="E187" s="115">
        <v>2</v>
      </c>
      <c r="F187" s="38">
        <v>50</v>
      </c>
      <c r="G187" s="120">
        <f t="shared" si="7"/>
        <v>100</v>
      </c>
      <c r="H187" s="121" t="s">
        <v>368</v>
      </c>
    </row>
    <row r="188" spans="1:8" ht="13.5">
      <c r="A188" s="115">
        <f t="shared" si="6"/>
        <v>186</v>
      </c>
      <c r="B188" s="35"/>
      <c r="C188" s="35" t="s">
        <v>369</v>
      </c>
      <c r="D188" s="35" t="s">
        <v>37</v>
      </c>
      <c r="E188" s="115">
        <v>2</v>
      </c>
      <c r="F188" s="38">
        <v>100</v>
      </c>
      <c r="G188" s="120">
        <f t="shared" si="7"/>
        <v>200</v>
      </c>
      <c r="H188" s="121" t="s">
        <v>362</v>
      </c>
    </row>
    <row r="189" spans="1:8" ht="24">
      <c r="A189" s="115">
        <f t="shared" si="6"/>
        <v>187</v>
      </c>
      <c r="B189" s="35"/>
      <c r="C189" s="35" t="s">
        <v>370</v>
      </c>
      <c r="D189" s="35" t="s">
        <v>37</v>
      </c>
      <c r="E189" s="115">
        <v>2</v>
      </c>
      <c r="F189" s="38">
        <v>300</v>
      </c>
      <c r="G189" s="120">
        <f t="shared" si="7"/>
        <v>600</v>
      </c>
      <c r="H189" s="121" t="s">
        <v>371</v>
      </c>
    </row>
    <row r="190" spans="1:8" ht="13.5">
      <c r="A190" s="115">
        <f t="shared" si="6"/>
        <v>188</v>
      </c>
      <c r="B190" s="35" t="s">
        <v>372</v>
      </c>
      <c r="C190" s="35" t="s">
        <v>359</v>
      </c>
      <c r="D190" s="35" t="s">
        <v>37</v>
      </c>
      <c r="E190" s="35">
        <v>3</v>
      </c>
      <c r="F190" s="38">
        <v>50</v>
      </c>
      <c r="G190" s="120">
        <f t="shared" si="7"/>
        <v>150</v>
      </c>
      <c r="H190" s="121" t="s">
        <v>360</v>
      </c>
    </row>
    <row r="191" spans="1:8" ht="13.5">
      <c r="A191" s="115">
        <f t="shared" si="6"/>
        <v>189</v>
      </c>
      <c r="B191" s="35"/>
      <c r="C191" s="35" t="s">
        <v>361</v>
      </c>
      <c r="D191" s="35" t="s">
        <v>37</v>
      </c>
      <c r="E191" s="35">
        <v>3</v>
      </c>
      <c r="F191" s="38">
        <v>100</v>
      </c>
      <c r="G191" s="120">
        <f t="shared" si="7"/>
        <v>300</v>
      </c>
      <c r="H191" s="121" t="s">
        <v>373</v>
      </c>
    </row>
    <row r="192" spans="1:8" ht="13.5">
      <c r="A192" s="115">
        <f t="shared" si="6"/>
        <v>190</v>
      </c>
      <c r="B192" s="35"/>
      <c r="C192" s="35" t="s">
        <v>274</v>
      </c>
      <c r="D192" s="35" t="s">
        <v>37</v>
      </c>
      <c r="E192" s="35">
        <v>3</v>
      </c>
      <c r="F192" s="38">
        <v>100</v>
      </c>
      <c r="G192" s="120">
        <f t="shared" si="7"/>
        <v>300</v>
      </c>
      <c r="H192" s="121" t="s">
        <v>373</v>
      </c>
    </row>
    <row r="193" spans="1:8" ht="13.5">
      <c r="A193" s="115">
        <f t="shared" si="6"/>
        <v>191</v>
      </c>
      <c r="B193" s="35"/>
      <c r="C193" s="35" t="s">
        <v>374</v>
      </c>
      <c r="D193" s="35" t="s">
        <v>37</v>
      </c>
      <c r="E193" s="35">
        <v>3</v>
      </c>
      <c r="F193" s="38">
        <v>200</v>
      </c>
      <c r="G193" s="120">
        <f t="shared" si="7"/>
        <v>600</v>
      </c>
      <c r="H193" s="121" t="s">
        <v>375</v>
      </c>
    </row>
    <row r="194" spans="1:8" ht="13.5">
      <c r="A194" s="115">
        <f t="shared" si="6"/>
        <v>192</v>
      </c>
      <c r="B194" s="35"/>
      <c r="C194" s="35" t="s">
        <v>376</v>
      </c>
      <c r="D194" s="35" t="s">
        <v>37</v>
      </c>
      <c r="E194" s="35">
        <v>3</v>
      </c>
      <c r="F194" s="38">
        <v>200</v>
      </c>
      <c r="G194" s="120">
        <f t="shared" si="7"/>
        <v>600</v>
      </c>
      <c r="H194" s="121" t="s">
        <v>377</v>
      </c>
    </row>
    <row r="195" spans="1:8" ht="13.5">
      <c r="A195" s="115">
        <f aca="true" t="shared" si="8" ref="A195:A258">ROW()-2</f>
        <v>193</v>
      </c>
      <c r="B195" s="35"/>
      <c r="C195" s="35" t="s">
        <v>378</v>
      </c>
      <c r="D195" s="35" t="s">
        <v>37</v>
      </c>
      <c r="E195" s="35">
        <v>3</v>
      </c>
      <c r="F195" s="38">
        <v>1000</v>
      </c>
      <c r="G195" s="120">
        <f t="shared" si="7"/>
        <v>3000</v>
      </c>
      <c r="H195" s="121" t="s">
        <v>379</v>
      </c>
    </row>
    <row r="196" spans="1:8" ht="13.5">
      <c r="A196" s="115">
        <f t="shared" si="8"/>
        <v>194</v>
      </c>
      <c r="B196" s="35" t="s">
        <v>380</v>
      </c>
      <c r="C196" s="47" t="s">
        <v>359</v>
      </c>
      <c r="D196" s="35" t="s">
        <v>37</v>
      </c>
      <c r="E196" s="35">
        <v>2</v>
      </c>
      <c r="F196" s="38">
        <v>50</v>
      </c>
      <c r="G196" s="120">
        <f t="shared" si="7"/>
        <v>100</v>
      </c>
      <c r="H196" s="121" t="s">
        <v>360</v>
      </c>
    </row>
    <row r="197" spans="1:8" ht="13.5">
      <c r="A197" s="115">
        <f t="shared" si="8"/>
        <v>195</v>
      </c>
      <c r="B197" s="35"/>
      <c r="C197" s="47" t="s">
        <v>381</v>
      </c>
      <c r="D197" s="35" t="s">
        <v>37</v>
      </c>
      <c r="E197" s="35">
        <v>2</v>
      </c>
      <c r="F197" s="38">
        <v>100</v>
      </c>
      <c r="G197" s="120">
        <f t="shared" si="7"/>
        <v>200</v>
      </c>
      <c r="H197" s="121" t="s">
        <v>373</v>
      </c>
    </row>
    <row r="198" spans="1:8" ht="13.5">
      <c r="A198" s="115">
        <f t="shared" si="8"/>
        <v>196</v>
      </c>
      <c r="B198" s="35"/>
      <c r="C198" s="47" t="s">
        <v>382</v>
      </c>
      <c r="D198" s="35" t="s">
        <v>37</v>
      </c>
      <c r="E198" s="35">
        <v>2</v>
      </c>
      <c r="F198" s="38">
        <v>100</v>
      </c>
      <c r="G198" s="120">
        <f t="shared" si="7"/>
        <v>200</v>
      </c>
      <c r="H198" s="121" t="s">
        <v>373</v>
      </c>
    </row>
    <row r="199" spans="1:8" ht="13.5">
      <c r="A199" s="115">
        <f t="shared" si="8"/>
        <v>197</v>
      </c>
      <c r="B199" s="35"/>
      <c r="C199" s="47" t="s">
        <v>378</v>
      </c>
      <c r="D199" s="35" t="s">
        <v>37</v>
      </c>
      <c r="E199" s="35">
        <v>2</v>
      </c>
      <c r="F199" s="38">
        <v>1000</v>
      </c>
      <c r="G199" s="120">
        <f t="shared" si="7"/>
        <v>2000</v>
      </c>
      <c r="H199" s="121" t="s">
        <v>379</v>
      </c>
    </row>
    <row r="200" spans="1:8" ht="13.5">
      <c r="A200" s="115">
        <f t="shared" si="8"/>
        <v>198</v>
      </c>
      <c r="B200" s="35" t="s">
        <v>383</v>
      </c>
      <c r="C200" s="35" t="s">
        <v>359</v>
      </c>
      <c r="D200" s="35" t="s">
        <v>37</v>
      </c>
      <c r="E200" s="35">
        <v>3</v>
      </c>
      <c r="F200" s="38">
        <v>50</v>
      </c>
      <c r="G200" s="120">
        <f aca="true" t="shared" si="9" ref="G200:G263">E200*F200</f>
        <v>150</v>
      </c>
      <c r="H200" s="121" t="s">
        <v>360</v>
      </c>
    </row>
    <row r="201" spans="1:8" ht="13.5">
      <c r="A201" s="115">
        <f t="shared" si="8"/>
        <v>199</v>
      </c>
      <c r="B201" s="35"/>
      <c r="C201" s="35" t="s">
        <v>361</v>
      </c>
      <c r="D201" s="35" t="s">
        <v>37</v>
      </c>
      <c r="E201" s="35">
        <v>3</v>
      </c>
      <c r="F201" s="38">
        <v>100</v>
      </c>
      <c r="G201" s="120">
        <f t="shared" si="9"/>
        <v>300</v>
      </c>
      <c r="H201" s="121" t="s">
        <v>373</v>
      </c>
    </row>
    <row r="202" spans="1:8" ht="13.5">
      <c r="A202" s="115">
        <f t="shared" si="8"/>
        <v>200</v>
      </c>
      <c r="B202" s="35"/>
      <c r="C202" s="35" t="s">
        <v>384</v>
      </c>
      <c r="D202" s="35" t="s">
        <v>37</v>
      </c>
      <c r="E202" s="35">
        <v>3</v>
      </c>
      <c r="F202" s="38">
        <v>400</v>
      </c>
      <c r="G202" s="120">
        <f t="shared" si="9"/>
        <v>1200</v>
      </c>
      <c r="H202" s="121" t="s">
        <v>385</v>
      </c>
    </row>
    <row r="203" spans="1:8" ht="13.5">
      <c r="A203" s="115">
        <f t="shared" si="8"/>
        <v>201</v>
      </c>
      <c r="B203" s="35"/>
      <c r="C203" s="35" t="s">
        <v>386</v>
      </c>
      <c r="D203" s="35" t="s">
        <v>37</v>
      </c>
      <c r="E203" s="35">
        <v>3</v>
      </c>
      <c r="F203" s="38">
        <v>250</v>
      </c>
      <c r="G203" s="120">
        <f t="shared" si="9"/>
        <v>750</v>
      </c>
      <c r="H203" s="121" t="s">
        <v>387</v>
      </c>
    </row>
    <row r="204" spans="1:8" ht="13.5">
      <c r="A204" s="115">
        <f t="shared" si="8"/>
        <v>202</v>
      </c>
      <c r="B204" s="35"/>
      <c r="C204" s="35" t="s">
        <v>388</v>
      </c>
      <c r="D204" s="35" t="s">
        <v>37</v>
      </c>
      <c r="E204" s="35">
        <v>3</v>
      </c>
      <c r="F204" s="38">
        <v>300</v>
      </c>
      <c r="G204" s="120">
        <f t="shared" si="9"/>
        <v>900</v>
      </c>
      <c r="H204" s="121" t="s">
        <v>357</v>
      </c>
    </row>
    <row r="205" spans="1:8" ht="13.5">
      <c r="A205" s="115">
        <f t="shared" si="8"/>
        <v>203</v>
      </c>
      <c r="B205" s="35"/>
      <c r="C205" s="35" t="s">
        <v>374</v>
      </c>
      <c r="D205" s="35" t="s">
        <v>37</v>
      </c>
      <c r="E205" s="35">
        <v>3</v>
      </c>
      <c r="F205" s="38">
        <v>200</v>
      </c>
      <c r="G205" s="120">
        <f t="shared" si="9"/>
        <v>600</v>
      </c>
      <c r="H205" s="121" t="s">
        <v>375</v>
      </c>
    </row>
    <row r="206" spans="1:8" ht="13.5">
      <c r="A206" s="115">
        <f t="shared" si="8"/>
        <v>204</v>
      </c>
      <c r="B206" s="35"/>
      <c r="C206" s="35" t="s">
        <v>389</v>
      </c>
      <c r="D206" s="35" t="s">
        <v>37</v>
      </c>
      <c r="E206" s="35">
        <v>3</v>
      </c>
      <c r="F206" s="38">
        <v>400</v>
      </c>
      <c r="G206" s="120">
        <f t="shared" si="9"/>
        <v>1200</v>
      </c>
      <c r="H206" s="121" t="s">
        <v>385</v>
      </c>
    </row>
    <row r="207" spans="1:8" ht="13.5">
      <c r="A207" s="115">
        <f t="shared" si="8"/>
        <v>205</v>
      </c>
      <c r="B207" s="35" t="s">
        <v>390</v>
      </c>
      <c r="C207" s="35" t="s">
        <v>359</v>
      </c>
      <c r="D207" s="35" t="s">
        <v>37</v>
      </c>
      <c r="E207" s="35">
        <v>2</v>
      </c>
      <c r="F207" s="38">
        <v>50</v>
      </c>
      <c r="G207" s="120">
        <f t="shared" si="9"/>
        <v>100</v>
      </c>
      <c r="H207" s="121" t="s">
        <v>360</v>
      </c>
    </row>
    <row r="208" spans="1:8" ht="13.5">
      <c r="A208" s="115">
        <f t="shared" si="8"/>
        <v>206</v>
      </c>
      <c r="B208" s="35"/>
      <c r="C208" s="35" t="s">
        <v>381</v>
      </c>
      <c r="D208" s="35" t="s">
        <v>37</v>
      </c>
      <c r="E208" s="35">
        <v>2</v>
      </c>
      <c r="F208" s="38">
        <v>100</v>
      </c>
      <c r="G208" s="120">
        <f t="shared" si="9"/>
        <v>200</v>
      </c>
      <c r="H208" s="121" t="s">
        <v>373</v>
      </c>
    </row>
    <row r="209" spans="1:8" ht="13.5">
      <c r="A209" s="115">
        <f t="shared" si="8"/>
        <v>207</v>
      </c>
      <c r="B209" s="35"/>
      <c r="C209" s="35" t="s">
        <v>382</v>
      </c>
      <c r="D209" s="35" t="s">
        <v>37</v>
      </c>
      <c r="E209" s="35">
        <v>2</v>
      </c>
      <c r="F209" s="38">
        <v>100</v>
      </c>
      <c r="G209" s="120">
        <f t="shared" si="9"/>
        <v>200</v>
      </c>
      <c r="H209" s="121" t="s">
        <v>373</v>
      </c>
    </row>
    <row r="210" spans="1:8" ht="13.5">
      <c r="A210" s="115">
        <f t="shared" si="8"/>
        <v>208</v>
      </c>
      <c r="B210" s="35"/>
      <c r="C210" s="35" t="s">
        <v>386</v>
      </c>
      <c r="D210" s="35" t="s">
        <v>37</v>
      </c>
      <c r="E210" s="35">
        <v>2</v>
      </c>
      <c r="F210" s="38">
        <v>250</v>
      </c>
      <c r="G210" s="120">
        <f t="shared" si="9"/>
        <v>500</v>
      </c>
      <c r="H210" s="121" t="s">
        <v>387</v>
      </c>
    </row>
    <row r="211" spans="1:8" ht="13.5">
      <c r="A211" s="115">
        <f t="shared" si="8"/>
        <v>209</v>
      </c>
      <c r="B211" s="35"/>
      <c r="C211" s="35" t="s">
        <v>354</v>
      </c>
      <c r="D211" s="35" t="s">
        <v>37</v>
      </c>
      <c r="E211" s="35">
        <v>2</v>
      </c>
      <c r="F211" s="38">
        <v>200</v>
      </c>
      <c r="G211" s="120">
        <f t="shared" si="9"/>
        <v>400</v>
      </c>
      <c r="H211" s="121" t="s">
        <v>355</v>
      </c>
    </row>
    <row r="212" spans="1:8" ht="13.5">
      <c r="A212" s="115">
        <f t="shared" si="8"/>
        <v>210</v>
      </c>
      <c r="B212" s="35"/>
      <c r="C212" s="35" t="s">
        <v>391</v>
      </c>
      <c r="D212" s="35" t="s">
        <v>37</v>
      </c>
      <c r="E212" s="35">
        <v>2</v>
      </c>
      <c r="F212" s="38">
        <v>200</v>
      </c>
      <c r="G212" s="120">
        <f t="shared" si="9"/>
        <v>400</v>
      </c>
      <c r="H212" s="121" t="s">
        <v>392</v>
      </c>
    </row>
    <row r="213" spans="1:8" ht="13.5">
      <c r="A213" s="115">
        <f t="shared" si="8"/>
        <v>211</v>
      </c>
      <c r="B213" s="35" t="s">
        <v>393</v>
      </c>
      <c r="C213" s="35" t="s">
        <v>394</v>
      </c>
      <c r="D213" s="35" t="s">
        <v>37</v>
      </c>
      <c r="E213" s="35">
        <v>2</v>
      </c>
      <c r="F213" s="38">
        <v>100</v>
      </c>
      <c r="G213" s="120">
        <f t="shared" si="9"/>
        <v>200</v>
      </c>
      <c r="H213" s="121" t="s">
        <v>395</v>
      </c>
    </row>
    <row r="214" spans="1:8" ht="13.5">
      <c r="A214" s="115">
        <f t="shared" si="8"/>
        <v>212</v>
      </c>
      <c r="B214" s="35"/>
      <c r="C214" s="35" t="s">
        <v>396</v>
      </c>
      <c r="D214" s="35" t="s">
        <v>37</v>
      </c>
      <c r="E214" s="35">
        <v>2</v>
      </c>
      <c r="F214" s="38">
        <v>300</v>
      </c>
      <c r="G214" s="120">
        <f t="shared" si="9"/>
        <v>600</v>
      </c>
      <c r="H214" s="121" t="s">
        <v>397</v>
      </c>
    </row>
    <row r="215" spans="1:8" ht="13.5">
      <c r="A215" s="115">
        <f t="shared" si="8"/>
        <v>213</v>
      </c>
      <c r="B215" s="35"/>
      <c r="C215" s="35" t="s">
        <v>184</v>
      </c>
      <c r="D215" s="35" t="s">
        <v>37</v>
      </c>
      <c r="E215" s="35">
        <v>2</v>
      </c>
      <c r="F215" s="38">
        <v>300</v>
      </c>
      <c r="G215" s="120">
        <f t="shared" si="9"/>
        <v>600</v>
      </c>
      <c r="H215" s="121" t="s">
        <v>398</v>
      </c>
    </row>
    <row r="216" spans="1:8" ht="13.5">
      <c r="A216" s="115">
        <f t="shared" si="8"/>
        <v>214</v>
      </c>
      <c r="B216" s="35" t="s">
        <v>399</v>
      </c>
      <c r="C216" s="35" t="s">
        <v>400</v>
      </c>
      <c r="D216" s="35" t="s">
        <v>37</v>
      </c>
      <c r="E216" s="35">
        <v>3</v>
      </c>
      <c r="F216" s="38">
        <v>400</v>
      </c>
      <c r="G216" s="120">
        <f t="shared" si="9"/>
        <v>1200</v>
      </c>
      <c r="H216" s="121" t="s">
        <v>401</v>
      </c>
    </row>
    <row r="217" spans="1:8" ht="13.5">
      <c r="A217" s="115">
        <f t="shared" si="8"/>
        <v>215</v>
      </c>
      <c r="B217" s="35"/>
      <c r="C217" s="35" t="s">
        <v>402</v>
      </c>
      <c r="D217" s="35" t="s">
        <v>37</v>
      </c>
      <c r="E217" s="35">
        <v>3</v>
      </c>
      <c r="F217" s="38">
        <v>400</v>
      </c>
      <c r="G217" s="120">
        <f t="shared" si="9"/>
        <v>1200</v>
      </c>
      <c r="H217" s="121" t="s">
        <v>403</v>
      </c>
    </row>
    <row r="218" spans="1:8" ht="13.5">
      <c r="A218" s="115">
        <f t="shared" si="8"/>
        <v>216</v>
      </c>
      <c r="B218" s="35" t="s">
        <v>404</v>
      </c>
      <c r="C218" s="35" t="s">
        <v>405</v>
      </c>
      <c r="D218" s="35" t="s">
        <v>37</v>
      </c>
      <c r="E218" s="35">
        <v>2</v>
      </c>
      <c r="F218" s="38">
        <v>100</v>
      </c>
      <c r="G218" s="120">
        <f t="shared" si="9"/>
        <v>200</v>
      </c>
      <c r="H218" s="121" t="s">
        <v>406</v>
      </c>
    </row>
    <row r="219" spans="1:8" ht="13.5">
      <c r="A219" s="115">
        <f t="shared" si="8"/>
        <v>217</v>
      </c>
      <c r="B219" s="35"/>
      <c r="C219" s="35" t="s">
        <v>407</v>
      </c>
      <c r="D219" s="35" t="s">
        <v>37</v>
      </c>
      <c r="E219" s="35">
        <v>2</v>
      </c>
      <c r="F219" s="38">
        <v>200</v>
      </c>
      <c r="G219" s="120">
        <f t="shared" si="9"/>
        <v>400</v>
      </c>
      <c r="H219" s="121" t="s">
        <v>408</v>
      </c>
    </row>
    <row r="220" spans="1:8" ht="13.5">
      <c r="A220" s="115">
        <f t="shared" si="8"/>
        <v>218</v>
      </c>
      <c r="B220" s="35"/>
      <c r="C220" s="35" t="s">
        <v>409</v>
      </c>
      <c r="D220" s="35" t="s">
        <v>37</v>
      </c>
      <c r="E220" s="35">
        <v>2</v>
      </c>
      <c r="F220" s="38">
        <v>200</v>
      </c>
      <c r="G220" s="120">
        <f t="shared" si="9"/>
        <v>400</v>
      </c>
      <c r="H220" s="121" t="s">
        <v>410</v>
      </c>
    </row>
    <row r="221" spans="1:8" ht="24">
      <c r="A221" s="115">
        <f t="shared" si="8"/>
        <v>219</v>
      </c>
      <c r="B221" s="35" t="s">
        <v>411</v>
      </c>
      <c r="C221" s="35" t="s">
        <v>412</v>
      </c>
      <c r="D221" s="35" t="s">
        <v>37</v>
      </c>
      <c r="E221" s="35">
        <v>3</v>
      </c>
      <c r="F221" s="38">
        <v>200</v>
      </c>
      <c r="G221" s="120">
        <f t="shared" si="9"/>
        <v>600</v>
      </c>
      <c r="H221" s="121" t="s">
        <v>413</v>
      </c>
    </row>
    <row r="222" spans="1:8" ht="13.5">
      <c r="A222" s="115">
        <f t="shared" si="8"/>
        <v>220</v>
      </c>
      <c r="B222" s="35"/>
      <c r="C222" s="35" t="s">
        <v>414</v>
      </c>
      <c r="D222" s="35" t="s">
        <v>37</v>
      </c>
      <c r="E222" s="35">
        <v>3</v>
      </c>
      <c r="F222" s="38">
        <v>300</v>
      </c>
      <c r="G222" s="120">
        <f t="shared" si="9"/>
        <v>900</v>
      </c>
      <c r="H222" s="121" t="s">
        <v>110</v>
      </c>
    </row>
    <row r="223" spans="1:8" ht="13.5">
      <c r="A223" s="115">
        <f t="shared" si="8"/>
        <v>221</v>
      </c>
      <c r="B223" s="35"/>
      <c r="C223" s="35" t="s">
        <v>415</v>
      </c>
      <c r="D223" s="35" t="s">
        <v>37</v>
      </c>
      <c r="E223" s="35">
        <v>3</v>
      </c>
      <c r="F223" s="38">
        <v>200</v>
      </c>
      <c r="G223" s="120">
        <f t="shared" si="9"/>
        <v>600</v>
      </c>
      <c r="H223" s="121" t="s">
        <v>416</v>
      </c>
    </row>
    <row r="224" spans="1:8" ht="13.5">
      <c r="A224" s="115">
        <f t="shared" si="8"/>
        <v>222</v>
      </c>
      <c r="B224" s="35"/>
      <c r="C224" s="35" t="s">
        <v>137</v>
      </c>
      <c r="D224" s="35" t="s">
        <v>37</v>
      </c>
      <c r="E224" s="35">
        <v>3</v>
      </c>
      <c r="F224" s="38">
        <v>300</v>
      </c>
      <c r="G224" s="120">
        <f t="shared" si="9"/>
        <v>900</v>
      </c>
      <c r="H224" s="121" t="s">
        <v>417</v>
      </c>
    </row>
    <row r="225" spans="1:8" ht="13.5">
      <c r="A225" s="115">
        <f t="shared" si="8"/>
        <v>223</v>
      </c>
      <c r="B225" s="35" t="s">
        <v>418</v>
      </c>
      <c r="C225" s="35" t="s">
        <v>359</v>
      </c>
      <c r="D225" s="35" t="s">
        <v>37</v>
      </c>
      <c r="E225" s="35">
        <v>3</v>
      </c>
      <c r="F225" s="38">
        <v>50</v>
      </c>
      <c r="G225" s="120">
        <f t="shared" si="9"/>
        <v>150</v>
      </c>
      <c r="H225" s="121" t="s">
        <v>419</v>
      </c>
    </row>
    <row r="226" spans="1:8" ht="13.5">
      <c r="A226" s="115">
        <f t="shared" si="8"/>
        <v>224</v>
      </c>
      <c r="B226" s="35"/>
      <c r="C226" s="35" t="s">
        <v>420</v>
      </c>
      <c r="D226" s="35" t="s">
        <v>37</v>
      </c>
      <c r="E226" s="35">
        <v>3</v>
      </c>
      <c r="F226" s="38">
        <v>100</v>
      </c>
      <c r="G226" s="120">
        <f t="shared" si="9"/>
        <v>300</v>
      </c>
      <c r="H226" s="121" t="s">
        <v>421</v>
      </c>
    </row>
    <row r="227" spans="1:8" ht="24">
      <c r="A227" s="115">
        <f t="shared" si="8"/>
        <v>225</v>
      </c>
      <c r="B227" s="35"/>
      <c r="C227" s="35" t="s">
        <v>422</v>
      </c>
      <c r="D227" s="35" t="s">
        <v>37</v>
      </c>
      <c r="E227" s="35">
        <v>3</v>
      </c>
      <c r="F227" s="38">
        <v>200</v>
      </c>
      <c r="G227" s="120">
        <f t="shared" si="9"/>
        <v>600</v>
      </c>
      <c r="H227" s="121" t="s">
        <v>413</v>
      </c>
    </row>
    <row r="228" spans="1:8" ht="13.5">
      <c r="A228" s="115">
        <f t="shared" si="8"/>
        <v>226</v>
      </c>
      <c r="B228" s="35"/>
      <c r="C228" s="35" t="s">
        <v>356</v>
      </c>
      <c r="D228" s="35" t="s">
        <v>37</v>
      </c>
      <c r="E228" s="35">
        <v>3</v>
      </c>
      <c r="F228" s="38">
        <v>300</v>
      </c>
      <c r="G228" s="120">
        <f t="shared" si="9"/>
        <v>900</v>
      </c>
      <c r="H228" s="121" t="s">
        <v>417</v>
      </c>
    </row>
    <row r="229" spans="1:8" ht="13.5">
      <c r="A229" s="115">
        <f t="shared" si="8"/>
        <v>227</v>
      </c>
      <c r="B229" s="35"/>
      <c r="C229" s="35" t="s">
        <v>423</v>
      </c>
      <c r="D229" s="35" t="s">
        <v>37</v>
      </c>
      <c r="E229" s="35">
        <v>3</v>
      </c>
      <c r="F229" s="38">
        <v>300</v>
      </c>
      <c r="G229" s="120">
        <f t="shared" si="9"/>
        <v>900</v>
      </c>
      <c r="H229" s="121" t="s">
        <v>424</v>
      </c>
    </row>
    <row r="230" spans="1:8" ht="13.5">
      <c r="A230" s="115">
        <f t="shared" si="8"/>
        <v>228</v>
      </c>
      <c r="B230" s="35" t="s">
        <v>425</v>
      </c>
      <c r="C230" s="35" t="s">
        <v>359</v>
      </c>
      <c r="D230" s="35" t="s">
        <v>37</v>
      </c>
      <c r="E230" s="35">
        <v>2</v>
      </c>
      <c r="F230" s="38">
        <v>50</v>
      </c>
      <c r="G230" s="120">
        <f t="shared" si="9"/>
        <v>100</v>
      </c>
      <c r="H230" s="121" t="s">
        <v>426</v>
      </c>
    </row>
    <row r="231" spans="1:8" ht="13.5">
      <c r="A231" s="115">
        <f t="shared" si="8"/>
        <v>229</v>
      </c>
      <c r="B231" s="35"/>
      <c r="C231" s="35" t="s">
        <v>325</v>
      </c>
      <c r="D231" s="35" t="s">
        <v>37</v>
      </c>
      <c r="E231" s="35">
        <v>2</v>
      </c>
      <c r="F231" s="38">
        <v>100</v>
      </c>
      <c r="G231" s="120">
        <f t="shared" si="9"/>
        <v>200</v>
      </c>
      <c r="H231" s="121" t="s">
        <v>427</v>
      </c>
    </row>
    <row r="232" spans="1:8" ht="13.5">
      <c r="A232" s="115">
        <f t="shared" si="8"/>
        <v>230</v>
      </c>
      <c r="B232" s="35"/>
      <c r="C232" s="35" t="s">
        <v>179</v>
      </c>
      <c r="D232" s="35" t="s">
        <v>37</v>
      </c>
      <c r="E232" s="35">
        <v>2</v>
      </c>
      <c r="F232" s="38">
        <v>200</v>
      </c>
      <c r="G232" s="120">
        <f t="shared" si="9"/>
        <v>400</v>
      </c>
      <c r="H232" s="121" t="s">
        <v>428</v>
      </c>
    </row>
    <row r="233" spans="1:8" ht="13.5">
      <c r="A233" s="115">
        <f t="shared" si="8"/>
        <v>231</v>
      </c>
      <c r="B233" s="35"/>
      <c r="C233" s="35" t="s">
        <v>429</v>
      </c>
      <c r="D233" s="35" t="s">
        <v>37</v>
      </c>
      <c r="E233" s="35">
        <v>2</v>
      </c>
      <c r="F233" s="38">
        <v>200</v>
      </c>
      <c r="G233" s="120">
        <f t="shared" si="9"/>
        <v>400</v>
      </c>
      <c r="H233" s="121" t="s">
        <v>430</v>
      </c>
    </row>
    <row r="234" spans="1:8" ht="13.5">
      <c r="A234" s="115">
        <f t="shared" si="8"/>
        <v>232</v>
      </c>
      <c r="B234" s="35" t="s">
        <v>431</v>
      </c>
      <c r="C234" s="35" t="s">
        <v>432</v>
      </c>
      <c r="D234" s="35" t="s">
        <v>37</v>
      </c>
      <c r="E234" s="35">
        <v>1</v>
      </c>
      <c r="F234" s="38">
        <v>7000</v>
      </c>
      <c r="G234" s="120">
        <f t="shared" si="9"/>
        <v>7000</v>
      </c>
      <c r="H234" s="121" t="s">
        <v>433</v>
      </c>
    </row>
    <row r="235" spans="1:8" ht="24">
      <c r="A235" s="115">
        <f t="shared" si="8"/>
        <v>233</v>
      </c>
      <c r="B235" s="35"/>
      <c r="C235" s="35" t="s">
        <v>434</v>
      </c>
      <c r="D235" s="35" t="s">
        <v>37</v>
      </c>
      <c r="E235" s="35">
        <v>1</v>
      </c>
      <c r="F235" s="38">
        <v>500</v>
      </c>
      <c r="G235" s="120">
        <f t="shared" si="9"/>
        <v>500</v>
      </c>
      <c r="H235" s="121" t="s">
        <v>433</v>
      </c>
    </row>
    <row r="236" spans="1:8" ht="24">
      <c r="A236" s="115">
        <f t="shared" si="8"/>
        <v>234</v>
      </c>
      <c r="B236" s="35"/>
      <c r="C236" s="35" t="s">
        <v>435</v>
      </c>
      <c r="D236" s="35" t="s">
        <v>37</v>
      </c>
      <c r="E236" s="35">
        <v>1</v>
      </c>
      <c r="F236" s="38">
        <v>500</v>
      </c>
      <c r="G236" s="120">
        <f t="shared" si="9"/>
        <v>500</v>
      </c>
      <c r="H236" s="121" t="s">
        <v>433</v>
      </c>
    </row>
    <row r="237" spans="1:8" ht="13.5">
      <c r="A237" s="115">
        <f t="shared" si="8"/>
        <v>235</v>
      </c>
      <c r="B237" s="35"/>
      <c r="C237" s="35" t="s">
        <v>436</v>
      </c>
      <c r="D237" s="35" t="s">
        <v>37</v>
      </c>
      <c r="E237" s="35">
        <v>1</v>
      </c>
      <c r="F237" s="38">
        <v>3000</v>
      </c>
      <c r="G237" s="120">
        <f t="shared" si="9"/>
        <v>3000</v>
      </c>
      <c r="H237" s="121" t="s">
        <v>110</v>
      </c>
    </row>
    <row r="238" spans="1:8" ht="36">
      <c r="A238" s="115">
        <f t="shared" si="8"/>
        <v>236</v>
      </c>
      <c r="B238" s="35" t="s">
        <v>437</v>
      </c>
      <c r="C238" s="35" t="s">
        <v>438</v>
      </c>
      <c r="D238" s="35" t="s">
        <v>439</v>
      </c>
      <c r="E238" s="35">
        <v>10</v>
      </c>
      <c r="F238" s="38">
        <v>180</v>
      </c>
      <c r="G238" s="120">
        <f t="shared" si="9"/>
        <v>1800</v>
      </c>
      <c r="H238" s="121" t="s">
        <v>440</v>
      </c>
    </row>
    <row r="239" spans="1:8" ht="36">
      <c r="A239" s="115">
        <f t="shared" si="8"/>
        <v>237</v>
      </c>
      <c r="B239" s="35"/>
      <c r="C239" s="35" t="s">
        <v>441</v>
      </c>
      <c r="D239" s="35" t="s">
        <v>439</v>
      </c>
      <c r="E239" s="35">
        <v>10</v>
      </c>
      <c r="F239" s="38">
        <v>150</v>
      </c>
      <c r="G239" s="120">
        <f t="shared" si="9"/>
        <v>1500</v>
      </c>
      <c r="H239" s="121" t="s">
        <v>442</v>
      </c>
    </row>
    <row r="240" spans="1:8" ht="13.5">
      <c r="A240" s="115">
        <f t="shared" si="8"/>
        <v>238</v>
      </c>
      <c r="B240" s="35"/>
      <c r="C240" s="35" t="s">
        <v>443</v>
      </c>
      <c r="D240" s="35" t="s">
        <v>439</v>
      </c>
      <c r="E240" s="35">
        <v>10</v>
      </c>
      <c r="F240" s="38">
        <v>150</v>
      </c>
      <c r="G240" s="120">
        <f t="shared" si="9"/>
        <v>1500</v>
      </c>
      <c r="H240" s="121" t="s">
        <v>444</v>
      </c>
    </row>
    <row r="241" spans="1:8" ht="13.5">
      <c r="A241" s="115">
        <f t="shared" si="8"/>
        <v>239</v>
      </c>
      <c r="B241" s="35"/>
      <c r="C241" s="35" t="s">
        <v>445</v>
      </c>
      <c r="D241" s="35" t="s">
        <v>439</v>
      </c>
      <c r="E241" s="35">
        <v>10</v>
      </c>
      <c r="F241" s="38">
        <v>150</v>
      </c>
      <c r="G241" s="120">
        <f t="shared" si="9"/>
        <v>1500</v>
      </c>
      <c r="H241" s="121" t="s">
        <v>446</v>
      </c>
    </row>
    <row r="242" spans="1:8" ht="13.5">
      <c r="A242" s="115">
        <f t="shared" si="8"/>
        <v>240</v>
      </c>
      <c r="B242" s="35"/>
      <c r="C242" s="47" t="s">
        <v>447</v>
      </c>
      <c r="D242" s="35" t="s">
        <v>37</v>
      </c>
      <c r="E242" s="35">
        <v>2</v>
      </c>
      <c r="F242" s="38">
        <v>400</v>
      </c>
      <c r="G242" s="120">
        <f t="shared" si="9"/>
        <v>800</v>
      </c>
      <c r="H242" s="121" t="s">
        <v>448</v>
      </c>
    </row>
    <row r="243" spans="1:8" ht="24">
      <c r="A243" s="115">
        <f t="shared" si="8"/>
        <v>241</v>
      </c>
      <c r="B243" s="35"/>
      <c r="C243" s="47" t="s">
        <v>449</v>
      </c>
      <c r="D243" s="35" t="s">
        <v>37</v>
      </c>
      <c r="E243" s="35">
        <v>2</v>
      </c>
      <c r="F243" s="38">
        <v>250</v>
      </c>
      <c r="G243" s="120">
        <f t="shared" si="9"/>
        <v>500</v>
      </c>
      <c r="H243" s="121" t="s">
        <v>450</v>
      </c>
    </row>
    <row r="244" spans="1:8" ht="13.5">
      <c r="A244" s="115">
        <f t="shared" si="8"/>
        <v>242</v>
      </c>
      <c r="B244" s="35" t="s">
        <v>451</v>
      </c>
      <c r="C244" s="101" t="s">
        <v>452</v>
      </c>
      <c r="D244" s="35" t="s">
        <v>37</v>
      </c>
      <c r="E244" s="35">
        <v>1</v>
      </c>
      <c r="F244" s="38">
        <v>300</v>
      </c>
      <c r="G244" s="120">
        <f t="shared" si="9"/>
        <v>300</v>
      </c>
      <c r="H244" s="121" t="s">
        <v>453</v>
      </c>
    </row>
    <row r="245" spans="1:8" ht="24">
      <c r="A245" s="115">
        <f t="shared" si="8"/>
        <v>243</v>
      </c>
      <c r="B245" s="35"/>
      <c r="C245" s="47" t="s">
        <v>454</v>
      </c>
      <c r="D245" s="35" t="s">
        <v>37</v>
      </c>
      <c r="E245" s="35">
        <v>1</v>
      </c>
      <c r="F245" s="38">
        <v>300</v>
      </c>
      <c r="G245" s="120">
        <f t="shared" si="9"/>
        <v>300</v>
      </c>
      <c r="H245" s="121" t="s">
        <v>455</v>
      </c>
    </row>
    <row r="246" spans="1:8" ht="36">
      <c r="A246" s="115">
        <f t="shared" si="8"/>
        <v>244</v>
      </c>
      <c r="B246" s="35"/>
      <c r="C246" s="47" t="s">
        <v>456</v>
      </c>
      <c r="D246" s="35" t="s">
        <v>37</v>
      </c>
      <c r="E246" s="35">
        <v>1</v>
      </c>
      <c r="F246" s="38">
        <v>300</v>
      </c>
      <c r="G246" s="120">
        <f t="shared" si="9"/>
        <v>300</v>
      </c>
      <c r="H246" s="121" t="s">
        <v>457</v>
      </c>
    </row>
    <row r="247" spans="1:8" ht="24">
      <c r="A247" s="115">
        <f t="shared" si="8"/>
        <v>245</v>
      </c>
      <c r="B247" s="35"/>
      <c r="C247" s="47" t="s">
        <v>458</v>
      </c>
      <c r="D247" s="35" t="s">
        <v>37</v>
      </c>
      <c r="E247" s="35">
        <v>1</v>
      </c>
      <c r="F247" s="38">
        <v>300</v>
      </c>
      <c r="G247" s="120">
        <f t="shared" si="9"/>
        <v>300</v>
      </c>
      <c r="H247" s="121" t="s">
        <v>459</v>
      </c>
    </row>
    <row r="248" spans="1:8" ht="36">
      <c r="A248" s="115">
        <f t="shared" si="8"/>
        <v>246</v>
      </c>
      <c r="B248" s="35"/>
      <c r="C248" s="47" t="s">
        <v>460</v>
      </c>
      <c r="D248" s="35" t="s">
        <v>37</v>
      </c>
      <c r="E248" s="35">
        <v>1</v>
      </c>
      <c r="F248" s="38">
        <v>300</v>
      </c>
      <c r="G248" s="120">
        <f t="shared" si="9"/>
        <v>300</v>
      </c>
      <c r="H248" s="121" t="s">
        <v>459</v>
      </c>
    </row>
    <row r="249" spans="1:8" ht="13.5">
      <c r="A249" s="115">
        <f t="shared" si="8"/>
        <v>247</v>
      </c>
      <c r="B249" s="35"/>
      <c r="C249" s="47" t="s">
        <v>461</v>
      </c>
      <c r="D249" s="35" t="s">
        <v>37</v>
      </c>
      <c r="E249" s="35">
        <v>1</v>
      </c>
      <c r="F249" s="38">
        <v>300</v>
      </c>
      <c r="G249" s="120">
        <f t="shared" si="9"/>
        <v>300</v>
      </c>
      <c r="H249" s="121" t="s">
        <v>462</v>
      </c>
    </row>
    <row r="250" spans="1:8" ht="13.5">
      <c r="A250" s="115">
        <f t="shared" si="8"/>
        <v>248</v>
      </c>
      <c r="B250" s="35" t="s">
        <v>463</v>
      </c>
      <c r="C250" s="35" t="s">
        <v>464</v>
      </c>
      <c r="D250" s="35" t="s">
        <v>37</v>
      </c>
      <c r="E250" s="35">
        <v>2</v>
      </c>
      <c r="F250" s="38">
        <v>500</v>
      </c>
      <c r="G250" s="120">
        <f t="shared" si="9"/>
        <v>1000</v>
      </c>
      <c r="H250" s="121" t="s">
        <v>465</v>
      </c>
    </row>
    <row r="251" spans="1:8" ht="13.5">
      <c r="A251" s="115">
        <f t="shared" si="8"/>
        <v>249</v>
      </c>
      <c r="B251" s="35"/>
      <c r="C251" s="35" t="s">
        <v>466</v>
      </c>
      <c r="D251" s="35" t="s">
        <v>37</v>
      </c>
      <c r="E251" s="35">
        <v>2</v>
      </c>
      <c r="F251" s="38">
        <v>200</v>
      </c>
      <c r="G251" s="120">
        <f t="shared" si="9"/>
        <v>400</v>
      </c>
      <c r="H251" s="121" t="s">
        <v>467</v>
      </c>
    </row>
    <row r="252" spans="1:8" ht="24">
      <c r="A252" s="115">
        <f t="shared" si="8"/>
        <v>250</v>
      </c>
      <c r="B252" s="35"/>
      <c r="C252" s="35" t="s">
        <v>468</v>
      </c>
      <c r="D252" s="35" t="s">
        <v>37</v>
      </c>
      <c r="E252" s="35">
        <v>2</v>
      </c>
      <c r="F252" s="38">
        <v>600</v>
      </c>
      <c r="G252" s="120">
        <f t="shared" si="9"/>
        <v>1200</v>
      </c>
      <c r="H252" s="121" t="s">
        <v>469</v>
      </c>
    </row>
    <row r="253" spans="1:8" ht="13.5">
      <c r="A253" s="115">
        <f t="shared" si="8"/>
        <v>251</v>
      </c>
      <c r="B253" s="35" t="s">
        <v>470</v>
      </c>
      <c r="C253" s="35" t="s">
        <v>464</v>
      </c>
      <c r="D253" s="35" t="s">
        <v>37</v>
      </c>
      <c r="E253" s="35">
        <v>2</v>
      </c>
      <c r="F253" s="38">
        <v>500</v>
      </c>
      <c r="G253" s="120">
        <f t="shared" si="9"/>
        <v>1000</v>
      </c>
      <c r="H253" s="121" t="s">
        <v>465</v>
      </c>
    </row>
    <row r="254" spans="1:8" ht="13.5">
      <c r="A254" s="115">
        <f t="shared" si="8"/>
        <v>252</v>
      </c>
      <c r="B254" s="35"/>
      <c r="C254" s="35" t="s">
        <v>466</v>
      </c>
      <c r="D254" s="35" t="s">
        <v>37</v>
      </c>
      <c r="E254" s="35">
        <v>2</v>
      </c>
      <c r="F254" s="38">
        <v>200</v>
      </c>
      <c r="G254" s="120">
        <f t="shared" si="9"/>
        <v>400</v>
      </c>
      <c r="H254" s="121" t="s">
        <v>467</v>
      </c>
    </row>
    <row r="255" spans="1:8" ht="36">
      <c r="A255" s="115">
        <f t="shared" si="8"/>
        <v>253</v>
      </c>
      <c r="B255" s="35"/>
      <c r="C255" s="35" t="s">
        <v>471</v>
      </c>
      <c r="D255" s="35" t="s">
        <v>37</v>
      </c>
      <c r="E255" s="35">
        <v>2</v>
      </c>
      <c r="F255" s="38">
        <v>600</v>
      </c>
      <c r="G255" s="120">
        <f t="shared" si="9"/>
        <v>1200</v>
      </c>
      <c r="H255" s="121" t="s">
        <v>472</v>
      </c>
    </row>
    <row r="256" spans="1:8" ht="36">
      <c r="A256" s="115">
        <f t="shared" si="8"/>
        <v>254</v>
      </c>
      <c r="B256" s="35"/>
      <c r="C256" s="35" t="s">
        <v>473</v>
      </c>
      <c r="D256" s="35" t="s">
        <v>37</v>
      </c>
      <c r="E256" s="35">
        <v>2</v>
      </c>
      <c r="F256" s="38">
        <v>300</v>
      </c>
      <c r="G256" s="120">
        <f t="shared" si="9"/>
        <v>600</v>
      </c>
      <c r="H256" s="121" t="s">
        <v>474</v>
      </c>
    </row>
    <row r="257" spans="1:8" ht="24">
      <c r="A257" s="115">
        <f t="shared" si="8"/>
        <v>255</v>
      </c>
      <c r="B257" s="35"/>
      <c r="C257" s="35" t="s">
        <v>468</v>
      </c>
      <c r="D257" s="35" t="s">
        <v>37</v>
      </c>
      <c r="E257" s="35">
        <v>2</v>
      </c>
      <c r="F257" s="38">
        <v>600</v>
      </c>
      <c r="G257" s="120">
        <f t="shared" si="9"/>
        <v>1200</v>
      </c>
      <c r="H257" s="121" t="s">
        <v>469</v>
      </c>
    </row>
    <row r="258" spans="1:8" ht="13.5">
      <c r="A258" s="115">
        <f t="shared" si="8"/>
        <v>256</v>
      </c>
      <c r="B258" s="35" t="s">
        <v>475</v>
      </c>
      <c r="C258" s="35" t="s">
        <v>476</v>
      </c>
      <c r="D258" s="35" t="s">
        <v>37</v>
      </c>
      <c r="E258" s="35">
        <v>2</v>
      </c>
      <c r="F258" s="38">
        <v>150</v>
      </c>
      <c r="G258" s="120">
        <f t="shared" si="9"/>
        <v>300</v>
      </c>
      <c r="H258" s="121" t="s">
        <v>477</v>
      </c>
    </row>
    <row r="259" spans="1:8" ht="13.5">
      <c r="A259" s="115">
        <f aca="true" t="shared" si="10" ref="A259:A295">ROW()-2</f>
        <v>257</v>
      </c>
      <c r="B259" s="35"/>
      <c r="C259" s="35" t="s">
        <v>432</v>
      </c>
      <c r="D259" s="35" t="s">
        <v>37</v>
      </c>
      <c r="E259" s="35">
        <v>2</v>
      </c>
      <c r="F259" s="38">
        <v>200</v>
      </c>
      <c r="G259" s="120">
        <f t="shared" si="9"/>
        <v>400</v>
      </c>
      <c r="H259" s="121" t="s">
        <v>478</v>
      </c>
    </row>
    <row r="260" spans="1:8" ht="13.5">
      <c r="A260" s="115">
        <f t="shared" si="10"/>
        <v>258</v>
      </c>
      <c r="B260" s="35"/>
      <c r="C260" s="35" t="s">
        <v>479</v>
      </c>
      <c r="D260" s="35" t="s">
        <v>37</v>
      </c>
      <c r="E260" s="35">
        <v>2</v>
      </c>
      <c r="F260" s="38">
        <v>300</v>
      </c>
      <c r="G260" s="120">
        <f t="shared" si="9"/>
        <v>600</v>
      </c>
      <c r="H260" s="121" t="s">
        <v>480</v>
      </c>
    </row>
    <row r="261" spans="1:8" ht="13.5">
      <c r="A261" s="115">
        <f t="shared" si="10"/>
        <v>259</v>
      </c>
      <c r="B261" s="35"/>
      <c r="C261" s="35" t="s">
        <v>445</v>
      </c>
      <c r="D261" s="35" t="s">
        <v>37</v>
      </c>
      <c r="E261" s="35">
        <v>2</v>
      </c>
      <c r="F261" s="38">
        <v>150</v>
      </c>
      <c r="G261" s="120">
        <f t="shared" si="9"/>
        <v>300</v>
      </c>
      <c r="H261" s="121" t="s">
        <v>481</v>
      </c>
    </row>
    <row r="262" spans="1:8" ht="13.5">
      <c r="A262" s="115">
        <f t="shared" si="10"/>
        <v>260</v>
      </c>
      <c r="B262" s="35"/>
      <c r="C262" s="35" t="s">
        <v>482</v>
      </c>
      <c r="D262" s="35" t="s">
        <v>37</v>
      </c>
      <c r="E262" s="35">
        <v>2</v>
      </c>
      <c r="F262" s="38">
        <v>150</v>
      </c>
      <c r="G262" s="120">
        <f t="shared" si="9"/>
        <v>300</v>
      </c>
      <c r="H262" s="121" t="s">
        <v>483</v>
      </c>
    </row>
    <row r="263" spans="1:8" ht="13.5">
      <c r="A263" s="115">
        <f t="shared" si="10"/>
        <v>261</v>
      </c>
      <c r="B263" s="35" t="s">
        <v>484</v>
      </c>
      <c r="C263" s="35" t="s">
        <v>485</v>
      </c>
      <c r="D263" s="35" t="s">
        <v>37</v>
      </c>
      <c r="E263" s="35">
        <v>2</v>
      </c>
      <c r="F263" s="38">
        <v>150</v>
      </c>
      <c r="G263" s="120">
        <f t="shared" si="9"/>
        <v>300</v>
      </c>
      <c r="H263" s="121" t="s">
        <v>486</v>
      </c>
    </row>
    <row r="264" spans="1:8" ht="13.5">
      <c r="A264" s="115">
        <f t="shared" si="10"/>
        <v>262</v>
      </c>
      <c r="B264" s="35"/>
      <c r="C264" s="35" t="s">
        <v>476</v>
      </c>
      <c r="D264" s="35" t="s">
        <v>37</v>
      </c>
      <c r="E264" s="35">
        <v>2</v>
      </c>
      <c r="F264" s="38">
        <v>150</v>
      </c>
      <c r="G264" s="120">
        <f aca="true" t="shared" si="11" ref="G264:G295">E264*F264</f>
        <v>300</v>
      </c>
      <c r="H264" s="121" t="s">
        <v>477</v>
      </c>
    </row>
    <row r="265" spans="1:8" ht="13.5">
      <c r="A265" s="115">
        <f t="shared" si="10"/>
        <v>263</v>
      </c>
      <c r="B265" s="35"/>
      <c r="C265" s="35" t="s">
        <v>432</v>
      </c>
      <c r="D265" s="35" t="s">
        <v>37</v>
      </c>
      <c r="E265" s="35">
        <v>2</v>
      </c>
      <c r="F265" s="38">
        <v>200</v>
      </c>
      <c r="G265" s="120">
        <f t="shared" si="11"/>
        <v>400</v>
      </c>
      <c r="H265" s="121" t="s">
        <v>478</v>
      </c>
    </row>
    <row r="266" spans="1:8" ht="13.5">
      <c r="A266" s="115">
        <f t="shared" si="10"/>
        <v>264</v>
      </c>
      <c r="B266" s="35"/>
      <c r="C266" s="35" t="s">
        <v>487</v>
      </c>
      <c r="D266" s="35" t="s">
        <v>37</v>
      </c>
      <c r="E266" s="35">
        <v>2</v>
      </c>
      <c r="F266" s="38">
        <v>300</v>
      </c>
      <c r="G266" s="120">
        <f t="shared" si="11"/>
        <v>600</v>
      </c>
      <c r="H266" s="121" t="s">
        <v>480</v>
      </c>
    </row>
    <row r="267" spans="1:8" ht="13.5">
      <c r="A267" s="115">
        <f t="shared" si="10"/>
        <v>265</v>
      </c>
      <c r="B267" s="35"/>
      <c r="C267" s="35" t="s">
        <v>445</v>
      </c>
      <c r="D267" s="35" t="s">
        <v>37</v>
      </c>
      <c r="E267" s="35">
        <v>2</v>
      </c>
      <c r="F267" s="38">
        <v>150</v>
      </c>
      <c r="G267" s="120">
        <f t="shared" si="11"/>
        <v>300</v>
      </c>
      <c r="H267" s="121" t="s">
        <v>481</v>
      </c>
    </row>
    <row r="268" spans="1:8" ht="13.5">
      <c r="A268" s="115">
        <f t="shared" si="10"/>
        <v>266</v>
      </c>
      <c r="B268" s="35"/>
      <c r="C268" s="35" t="s">
        <v>482</v>
      </c>
      <c r="D268" s="35" t="s">
        <v>37</v>
      </c>
      <c r="E268" s="35">
        <v>2</v>
      </c>
      <c r="F268" s="38">
        <v>150</v>
      </c>
      <c r="G268" s="120">
        <f t="shared" si="11"/>
        <v>300</v>
      </c>
      <c r="H268" s="121" t="s">
        <v>483</v>
      </c>
    </row>
    <row r="269" spans="1:8" ht="48">
      <c r="A269" s="115">
        <f t="shared" si="10"/>
        <v>267</v>
      </c>
      <c r="B269" s="35" t="s">
        <v>488</v>
      </c>
      <c r="C269" s="35" t="s">
        <v>489</v>
      </c>
      <c r="D269" s="35" t="s">
        <v>37</v>
      </c>
      <c r="E269" s="35">
        <v>2</v>
      </c>
      <c r="F269" s="38">
        <v>1000</v>
      </c>
      <c r="G269" s="120">
        <f t="shared" si="11"/>
        <v>2000</v>
      </c>
      <c r="H269" s="121" t="s">
        <v>490</v>
      </c>
    </row>
    <row r="270" spans="1:8" ht="84">
      <c r="A270" s="115">
        <f t="shared" si="10"/>
        <v>268</v>
      </c>
      <c r="B270" s="35"/>
      <c r="C270" s="47" t="s">
        <v>491</v>
      </c>
      <c r="D270" s="35" t="s">
        <v>37</v>
      </c>
      <c r="E270" s="35">
        <v>2</v>
      </c>
      <c r="F270" s="38">
        <v>1000</v>
      </c>
      <c r="G270" s="120">
        <f t="shared" si="11"/>
        <v>2000</v>
      </c>
      <c r="H270" s="121" t="s">
        <v>492</v>
      </c>
    </row>
    <row r="271" spans="1:8" ht="13.5">
      <c r="A271" s="115">
        <f t="shared" si="10"/>
        <v>269</v>
      </c>
      <c r="B271" s="35" t="s">
        <v>493</v>
      </c>
      <c r="C271" s="35" t="s">
        <v>494</v>
      </c>
      <c r="D271" s="38" t="s">
        <v>37</v>
      </c>
      <c r="E271" s="35">
        <v>2</v>
      </c>
      <c r="F271" s="38">
        <v>2700</v>
      </c>
      <c r="G271" s="120">
        <f t="shared" si="11"/>
        <v>5400</v>
      </c>
      <c r="H271" s="121" t="s">
        <v>495</v>
      </c>
    </row>
    <row r="272" spans="1:8" ht="13.5">
      <c r="A272" s="115">
        <f t="shared" si="10"/>
        <v>270</v>
      </c>
      <c r="B272" s="35"/>
      <c r="C272" s="35" t="s">
        <v>496</v>
      </c>
      <c r="D272" s="38" t="s">
        <v>37</v>
      </c>
      <c r="E272" s="35">
        <v>4</v>
      </c>
      <c r="F272" s="38">
        <v>4900</v>
      </c>
      <c r="G272" s="120">
        <f t="shared" si="11"/>
        <v>19600</v>
      </c>
      <c r="H272" s="121" t="s">
        <v>497</v>
      </c>
    </row>
    <row r="273" spans="1:8" ht="13.5">
      <c r="A273" s="115">
        <f t="shared" si="10"/>
        <v>271</v>
      </c>
      <c r="B273" s="35" t="s">
        <v>498</v>
      </c>
      <c r="C273" s="35" t="s">
        <v>499</v>
      </c>
      <c r="D273" s="38" t="s">
        <v>37</v>
      </c>
      <c r="E273" s="73">
        <v>1</v>
      </c>
      <c r="F273" s="38">
        <v>1500</v>
      </c>
      <c r="G273" s="120">
        <f t="shared" si="11"/>
        <v>1500</v>
      </c>
      <c r="H273" s="121" t="s">
        <v>110</v>
      </c>
    </row>
    <row r="274" spans="1:8" ht="13.5">
      <c r="A274" s="115">
        <f t="shared" si="10"/>
        <v>272</v>
      </c>
      <c r="B274" s="35"/>
      <c r="C274" s="35" t="s">
        <v>500</v>
      </c>
      <c r="D274" s="38" t="s">
        <v>37</v>
      </c>
      <c r="E274" s="73">
        <v>1</v>
      </c>
      <c r="F274" s="38">
        <v>1500</v>
      </c>
      <c r="G274" s="120">
        <f t="shared" si="11"/>
        <v>1500</v>
      </c>
      <c r="H274" s="121" t="s">
        <v>110</v>
      </c>
    </row>
    <row r="275" spans="1:8" ht="13.5">
      <c r="A275" s="115">
        <f t="shared" si="10"/>
        <v>273</v>
      </c>
      <c r="B275" s="35"/>
      <c r="C275" s="35" t="s">
        <v>501</v>
      </c>
      <c r="D275" s="38" t="s">
        <v>37</v>
      </c>
      <c r="E275" s="73">
        <v>1</v>
      </c>
      <c r="F275" s="38">
        <v>1500</v>
      </c>
      <c r="G275" s="120">
        <f t="shared" si="11"/>
        <v>1500</v>
      </c>
      <c r="H275" s="121" t="s">
        <v>110</v>
      </c>
    </row>
    <row r="276" spans="1:8" ht="13.5">
      <c r="A276" s="115">
        <f t="shared" si="10"/>
        <v>274</v>
      </c>
      <c r="B276" s="35" t="s">
        <v>502</v>
      </c>
      <c r="C276" s="35" t="s">
        <v>503</v>
      </c>
      <c r="D276" s="38" t="s">
        <v>37</v>
      </c>
      <c r="E276" s="73">
        <v>1</v>
      </c>
      <c r="F276" s="38">
        <v>1500</v>
      </c>
      <c r="G276" s="120">
        <f t="shared" si="11"/>
        <v>1500</v>
      </c>
      <c r="H276" s="121" t="s">
        <v>110</v>
      </c>
    </row>
    <row r="277" spans="1:8" ht="13.5">
      <c r="A277" s="115">
        <f t="shared" si="10"/>
        <v>275</v>
      </c>
      <c r="B277" s="123"/>
      <c r="C277" s="35" t="s">
        <v>504</v>
      </c>
      <c r="D277" s="38" t="s">
        <v>37</v>
      </c>
      <c r="E277" s="73">
        <v>1</v>
      </c>
      <c r="F277" s="38">
        <v>1000</v>
      </c>
      <c r="G277" s="120">
        <f t="shared" si="11"/>
        <v>1000</v>
      </c>
      <c r="H277" s="121" t="s">
        <v>110</v>
      </c>
    </row>
    <row r="278" spans="1:8" ht="13.5">
      <c r="A278" s="115">
        <f t="shared" si="10"/>
        <v>276</v>
      </c>
      <c r="B278" s="35" t="s">
        <v>505</v>
      </c>
      <c r="C278" s="35" t="s">
        <v>506</v>
      </c>
      <c r="D278" s="38" t="s">
        <v>37</v>
      </c>
      <c r="E278" s="73">
        <v>1</v>
      </c>
      <c r="F278" s="38">
        <v>1500</v>
      </c>
      <c r="G278" s="120">
        <f t="shared" si="11"/>
        <v>1500</v>
      </c>
      <c r="H278" s="121" t="s">
        <v>110</v>
      </c>
    </row>
    <row r="279" spans="1:8" ht="13.5">
      <c r="A279" s="115">
        <f t="shared" si="10"/>
        <v>277</v>
      </c>
      <c r="B279" s="123"/>
      <c r="C279" s="35" t="s">
        <v>504</v>
      </c>
      <c r="D279" s="38" t="s">
        <v>37</v>
      </c>
      <c r="E279" s="73">
        <v>1</v>
      </c>
      <c r="F279" s="38">
        <v>1000</v>
      </c>
      <c r="G279" s="120">
        <f t="shared" si="11"/>
        <v>1000</v>
      </c>
      <c r="H279" s="121" t="s">
        <v>110</v>
      </c>
    </row>
    <row r="280" spans="1:8" ht="24">
      <c r="A280" s="115">
        <f t="shared" si="10"/>
        <v>278</v>
      </c>
      <c r="B280" s="35" t="s">
        <v>507</v>
      </c>
      <c r="C280" s="35" t="s">
        <v>508</v>
      </c>
      <c r="D280" s="38" t="s">
        <v>37</v>
      </c>
      <c r="E280" s="73">
        <v>1</v>
      </c>
      <c r="F280" s="38">
        <v>2000</v>
      </c>
      <c r="G280" s="120">
        <f t="shared" si="11"/>
        <v>2000</v>
      </c>
      <c r="H280" s="121" t="s">
        <v>110</v>
      </c>
    </row>
    <row r="281" spans="1:8" ht="13.5">
      <c r="A281" s="115">
        <f t="shared" si="10"/>
        <v>279</v>
      </c>
      <c r="B281" s="123"/>
      <c r="C281" s="35" t="s">
        <v>509</v>
      </c>
      <c r="D281" s="38" t="s">
        <v>37</v>
      </c>
      <c r="E281" s="73">
        <v>1</v>
      </c>
      <c r="F281" s="38">
        <v>1000</v>
      </c>
      <c r="G281" s="120">
        <f t="shared" si="11"/>
        <v>1000</v>
      </c>
      <c r="H281" s="121" t="s">
        <v>110</v>
      </c>
    </row>
    <row r="282" spans="1:8" ht="13.5">
      <c r="A282" s="115">
        <f t="shared" si="10"/>
        <v>280</v>
      </c>
      <c r="B282" s="35" t="s">
        <v>510</v>
      </c>
      <c r="C282" s="35" t="s">
        <v>511</v>
      </c>
      <c r="D282" s="38" t="s">
        <v>37</v>
      </c>
      <c r="E282" s="73">
        <v>1</v>
      </c>
      <c r="F282" s="38">
        <v>800</v>
      </c>
      <c r="G282" s="120">
        <f t="shared" si="11"/>
        <v>800</v>
      </c>
      <c r="H282" s="121" t="s">
        <v>110</v>
      </c>
    </row>
    <row r="283" spans="1:8" ht="13.5">
      <c r="A283" s="115">
        <f t="shared" si="10"/>
        <v>281</v>
      </c>
      <c r="B283" s="123"/>
      <c r="C283" s="35" t="s">
        <v>512</v>
      </c>
      <c r="D283" s="38" t="s">
        <v>37</v>
      </c>
      <c r="E283" s="73">
        <v>1</v>
      </c>
      <c r="F283" s="38">
        <v>800</v>
      </c>
      <c r="G283" s="120">
        <f t="shared" si="11"/>
        <v>800</v>
      </c>
      <c r="H283" s="121" t="s">
        <v>110</v>
      </c>
    </row>
    <row r="284" spans="1:8" ht="13.5">
      <c r="A284" s="115">
        <f t="shared" si="10"/>
        <v>282</v>
      </c>
      <c r="B284" s="123"/>
      <c r="C284" s="35" t="s">
        <v>513</v>
      </c>
      <c r="D284" s="38" t="s">
        <v>37</v>
      </c>
      <c r="E284" s="73">
        <v>1</v>
      </c>
      <c r="F284" s="38">
        <v>800</v>
      </c>
      <c r="G284" s="120">
        <f t="shared" si="11"/>
        <v>800</v>
      </c>
      <c r="H284" s="121" t="s">
        <v>110</v>
      </c>
    </row>
    <row r="285" spans="1:8" ht="13.5">
      <c r="A285" s="115">
        <f t="shared" si="10"/>
        <v>283</v>
      </c>
      <c r="B285" s="35" t="s">
        <v>514</v>
      </c>
      <c r="C285" s="35" t="s">
        <v>515</v>
      </c>
      <c r="D285" s="38" t="s">
        <v>37</v>
      </c>
      <c r="E285" s="35">
        <v>2</v>
      </c>
      <c r="F285" s="38">
        <v>3000</v>
      </c>
      <c r="G285" s="120">
        <f t="shared" si="11"/>
        <v>6000</v>
      </c>
      <c r="H285" s="121" t="s">
        <v>516</v>
      </c>
    </row>
    <row r="286" spans="1:8" ht="13.5">
      <c r="A286" s="115">
        <f t="shared" si="10"/>
        <v>284</v>
      </c>
      <c r="B286" s="35"/>
      <c r="C286" s="35" t="s">
        <v>517</v>
      </c>
      <c r="D286" s="38" t="s">
        <v>37</v>
      </c>
      <c r="E286" s="35">
        <v>2</v>
      </c>
      <c r="F286" s="38">
        <v>1000</v>
      </c>
      <c r="G286" s="120">
        <f t="shared" si="11"/>
        <v>2000</v>
      </c>
      <c r="H286" s="121" t="s">
        <v>518</v>
      </c>
    </row>
    <row r="287" spans="1:8" ht="24">
      <c r="A287" s="115">
        <f t="shared" si="10"/>
        <v>285</v>
      </c>
      <c r="B287" s="35"/>
      <c r="C287" s="35" t="s">
        <v>519</v>
      </c>
      <c r="D287" s="38" t="s">
        <v>37</v>
      </c>
      <c r="E287" s="35">
        <v>2</v>
      </c>
      <c r="F287" s="38">
        <v>3000</v>
      </c>
      <c r="G287" s="120">
        <f t="shared" si="11"/>
        <v>6000</v>
      </c>
      <c r="H287" s="121" t="s">
        <v>520</v>
      </c>
    </row>
    <row r="288" spans="1:8" ht="13.5">
      <c r="A288" s="115">
        <f t="shared" si="10"/>
        <v>286</v>
      </c>
      <c r="B288" s="35"/>
      <c r="C288" s="35" t="s">
        <v>521</v>
      </c>
      <c r="D288" s="38" t="s">
        <v>37</v>
      </c>
      <c r="E288" s="35">
        <v>2</v>
      </c>
      <c r="F288" s="38">
        <v>5000</v>
      </c>
      <c r="G288" s="120">
        <f t="shared" si="11"/>
        <v>10000</v>
      </c>
      <c r="H288" s="121" t="s">
        <v>110</v>
      </c>
    </row>
    <row r="289" spans="1:8" ht="24">
      <c r="A289" s="115">
        <f t="shared" si="10"/>
        <v>287</v>
      </c>
      <c r="B289" s="38" t="s">
        <v>522</v>
      </c>
      <c r="C289" s="38" t="s">
        <v>523</v>
      </c>
      <c r="D289" s="38" t="s">
        <v>37</v>
      </c>
      <c r="E289" s="35">
        <v>2</v>
      </c>
      <c r="F289" s="38">
        <v>1200</v>
      </c>
      <c r="G289" s="120">
        <f t="shared" si="11"/>
        <v>2400</v>
      </c>
      <c r="H289" s="121" t="s">
        <v>524</v>
      </c>
    </row>
    <row r="290" spans="1:8" ht="24">
      <c r="A290" s="115">
        <f t="shared" si="10"/>
        <v>288</v>
      </c>
      <c r="B290" s="35" t="s">
        <v>525</v>
      </c>
      <c r="C290" s="35" t="s">
        <v>526</v>
      </c>
      <c r="D290" s="38" t="s">
        <v>37</v>
      </c>
      <c r="E290" s="35">
        <v>2</v>
      </c>
      <c r="F290" s="38">
        <v>1000</v>
      </c>
      <c r="G290" s="120">
        <f t="shared" si="11"/>
        <v>2000</v>
      </c>
      <c r="H290" s="121" t="s">
        <v>527</v>
      </c>
    </row>
    <row r="291" spans="1:8" ht="13.5">
      <c r="A291" s="115">
        <f t="shared" si="10"/>
        <v>289</v>
      </c>
      <c r="B291" s="35"/>
      <c r="C291" s="35" t="s">
        <v>528</v>
      </c>
      <c r="D291" s="38" t="s">
        <v>37</v>
      </c>
      <c r="E291" s="35">
        <v>2</v>
      </c>
      <c r="F291" s="38">
        <v>1000</v>
      </c>
      <c r="G291" s="120">
        <f t="shared" si="11"/>
        <v>2000</v>
      </c>
      <c r="H291" s="121" t="s">
        <v>529</v>
      </c>
    </row>
    <row r="292" spans="1:8" ht="24">
      <c r="A292" s="115">
        <f t="shared" si="10"/>
        <v>290</v>
      </c>
      <c r="B292" s="35"/>
      <c r="C292" s="35" t="s">
        <v>530</v>
      </c>
      <c r="D292" s="38" t="s">
        <v>37</v>
      </c>
      <c r="E292" s="35">
        <v>2</v>
      </c>
      <c r="F292" s="38">
        <v>1000</v>
      </c>
      <c r="G292" s="120">
        <f t="shared" si="11"/>
        <v>2000</v>
      </c>
      <c r="H292" s="121" t="s">
        <v>531</v>
      </c>
    </row>
    <row r="293" spans="1:8" ht="36">
      <c r="A293" s="115">
        <f t="shared" si="10"/>
        <v>291</v>
      </c>
      <c r="B293" s="35"/>
      <c r="C293" s="35" t="s">
        <v>532</v>
      </c>
      <c r="D293" s="38" t="s">
        <v>37</v>
      </c>
      <c r="E293" s="35">
        <v>2</v>
      </c>
      <c r="F293" s="38">
        <v>1000</v>
      </c>
      <c r="G293" s="120">
        <f t="shared" si="11"/>
        <v>2000</v>
      </c>
      <c r="H293" s="121" t="s">
        <v>533</v>
      </c>
    </row>
    <row r="294" spans="1:8" ht="13.5">
      <c r="A294" s="115">
        <f t="shared" si="10"/>
        <v>292</v>
      </c>
      <c r="B294" s="35"/>
      <c r="C294" s="35" t="s">
        <v>534</v>
      </c>
      <c r="D294" s="38" t="s">
        <v>37</v>
      </c>
      <c r="E294" s="35">
        <v>2</v>
      </c>
      <c r="F294" s="38">
        <v>1000</v>
      </c>
      <c r="G294" s="120">
        <f t="shared" si="11"/>
        <v>2000</v>
      </c>
      <c r="H294" s="121" t="s">
        <v>535</v>
      </c>
    </row>
    <row r="295" spans="1:8" ht="13.5">
      <c r="A295" s="115">
        <f t="shared" si="10"/>
        <v>293</v>
      </c>
      <c r="B295" s="35"/>
      <c r="C295" s="35" t="s">
        <v>536</v>
      </c>
      <c r="D295" s="38" t="s">
        <v>37</v>
      </c>
      <c r="E295" s="35">
        <v>2</v>
      </c>
      <c r="F295" s="38">
        <v>3500</v>
      </c>
      <c r="G295" s="120">
        <f t="shared" si="11"/>
        <v>7000</v>
      </c>
      <c r="H295" s="121" t="s">
        <v>110</v>
      </c>
    </row>
    <row r="296" spans="1:8" ht="33" customHeight="1">
      <c r="A296" s="114" t="s">
        <v>537</v>
      </c>
      <c r="B296" s="114"/>
      <c r="C296" s="114"/>
      <c r="D296" s="114"/>
      <c r="E296" s="114"/>
      <c r="F296" s="118"/>
      <c r="G296" s="124">
        <f>SUM(G3:G295)</f>
        <v>390660</v>
      </c>
      <c r="H296" s="118"/>
    </row>
  </sheetData>
  <sheetProtection/>
  <mergeCells count="85">
    <mergeCell ref="A1:H1"/>
    <mergeCell ref="A296:E296"/>
    <mergeCell ref="B3:B6"/>
    <mergeCell ref="B7:B11"/>
    <mergeCell ref="B12:B17"/>
    <mergeCell ref="B18:B24"/>
    <mergeCell ref="B25:B32"/>
    <mergeCell ref="B40:B44"/>
    <mergeCell ref="B46:B47"/>
    <mergeCell ref="B48:B50"/>
    <mergeCell ref="B51:B53"/>
    <mergeCell ref="B54:B57"/>
    <mergeCell ref="B61:B62"/>
    <mergeCell ref="B66:B71"/>
    <mergeCell ref="B72:B75"/>
    <mergeCell ref="B76:B82"/>
    <mergeCell ref="B83:B86"/>
    <mergeCell ref="B87:B92"/>
    <mergeCell ref="B93:B95"/>
    <mergeCell ref="B96:B97"/>
    <mergeCell ref="B98:B101"/>
    <mergeCell ref="B102:B106"/>
    <mergeCell ref="B107:B112"/>
    <mergeCell ref="B113:B116"/>
    <mergeCell ref="B117:B119"/>
    <mergeCell ref="B120:B122"/>
    <mergeCell ref="B123:B125"/>
    <mergeCell ref="B126:B127"/>
    <mergeCell ref="B128:B132"/>
    <mergeCell ref="B133:B136"/>
    <mergeCell ref="B137:B142"/>
    <mergeCell ref="B143:B144"/>
    <mergeCell ref="B145:B148"/>
    <mergeCell ref="B149:B154"/>
    <mergeCell ref="B155:B161"/>
    <mergeCell ref="B162:B165"/>
    <mergeCell ref="B166:B167"/>
    <mergeCell ref="B168:B171"/>
    <mergeCell ref="B172:B173"/>
    <mergeCell ref="B174:B176"/>
    <mergeCell ref="B177:B178"/>
    <mergeCell ref="B179:B182"/>
    <mergeCell ref="B183:B186"/>
    <mergeCell ref="B187:B189"/>
    <mergeCell ref="B190:B195"/>
    <mergeCell ref="B196:B199"/>
    <mergeCell ref="B200:B206"/>
    <mergeCell ref="B207:B212"/>
    <mergeCell ref="B213:B215"/>
    <mergeCell ref="B216:B217"/>
    <mergeCell ref="B218:B220"/>
    <mergeCell ref="B221:B224"/>
    <mergeCell ref="B225:B229"/>
    <mergeCell ref="B230:B233"/>
    <mergeCell ref="B234:B237"/>
    <mergeCell ref="B238:B243"/>
    <mergeCell ref="B244:B249"/>
    <mergeCell ref="B250:B252"/>
    <mergeCell ref="B253:B257"/>
    <mergeCell ref="B258:B262"/>
    <mergeCell ref="B263:B268"/>
    <mergeCell ref="B269:B270"/>
    <mergeCell ref="B271:B272"/>
    <mergeCell ref="B273:B275"/>
    <mergeCell ref="B276:B277"/>
    <mergeCell ref="B278:B279"/>
    <mergeCell ref="B280:B281"/>
    <mergeCell ref="B282:B284"/>
    <mergeCell ref="B285:B288"/>
    <mergeCell ref="B290:B295"/>
    <mergeCell ref="D76:D78"/>
    <mergeCell ref="D87:D88"/>
    <mergeCell ref="E76:E78"/>
    <mergeCell ref="E87:E88"/>
    <mergeCell ref="E133:E135"/>
    <mergeCell ref="F76:F78"/>
    <mergeCell ref="F87:F88"/>
    <mergeCell ref="F133:F135"/>
    <mergeCell ref="G76:G78"/>
    <mergeCell ref="G87:G88"/>
    <mergeCell ref="G133:G135"/>
    <mergeCell ref="H76:H78"/>
    <mergeCell ref="H87:H88"/>
    <mergeCell ref="H107:H108"/>
    <mergeCell ref="H133:H135"/>
  </mergeCells>
  <conditionalFormatting sqref="B177:B178">
    <cfRule type="expression" priority="1" dxfId="17" stopIfTrue="1">
      <formula>AND(COUNTIF($B$177:$B$178,B177)&gt;1,NOT(ISBLANK(B177)))</formula>
    </cfRule>
  </conditionalFormatting>
  <conditionalFormatting sqref="B269:B270">
    <cfRule type="expression" priority="2" dxfId="17" stopIfTrue="1">
      <formula>AND(COUNTIF($B$269:$B$270,B269)&gt;1,NOT(ISBLANK(B269)))</formula>
    </cfRule>
  </conditionalFormatting>
  <conditionalFormatting sqref="B3 B7 B12:B32">
    <cfRule type="expression" priority="3" dxfId="17" stopIfTrue="1">
      <formula>AND(COUNTIF($B$3,B3)+COUNTIF($B$7,B3)+COUNTIF($B$12:$B$32,B3)&gt;1,NOT(ISBLANK(B3)))</formula>
    </cfRule>
  </conditionalFormatting>
  <printOptions/>
  <pageMargins left="0.75" right="0.75" top="1" bottom="1" header="0.5" footer="0.5"/>
  <pageSetup fitToHeight="0" fitToWidth="1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SheetLayoutView="100" workbookViewId="0" topLeftCell="A7">
      <selection activeCell="J5" sqref="J5"/>
    </sheetView>
  </sheetViews>
  <sheetFormatPr defaultColWidth="9.00390625" defaultRowHeight="15"/>
  <cols>
    <col min="2" max="2" width="12.140625" style="0" customWidth="1"/>
    <col min="3" max="3" width="27.140625" style="0" customWidth="1"/>
    <col min="6" max="7" width="12.421875" style="0" customWidth="1"/>
    <col min="8" max="8" width="26.421875" style="0" customWidth="1"/>
  </cols>
  <sheetData>
    <row r="1" spans="1:8" ht="22.5" customHeight="1">
      <c r="A1" s="113" t="s">
        <v>538</v>
      </c>
      <c r="B1" s="113"/>
      <c r="C1" s="113"/>
      <c r="D1" s="113"/>
      <c r="E1" s="113"/>
      <c r="F1" s="113"/>
      <c r="G1" s="113"/>
      <c r="H1" s="113"/>
    </row>
    <row r="2" spans="1:8" ht="33">
      <c r="A2" s="114" t="s">
        <v>1</v>
      </c>
      <c r="B2" s="114" t="s">
        <v>28</v>
      </c>
      <c r="C2" s="114" t="s">
        <v>29</v>
      </c>
      <c r="D2" s="114" t="s">
        <v>30</v>
      </c>
      <c r="E2" s="114" t="s">
        <v>31</v>
      </c>
      <c r="F2" s="6" t="s">
        <v>32</v>
      </c>
      <c r="G2" s="6" t="s">
        <v>33</v>
      </c>
      <c r="H2" s="114" t="s">
        <v>34</v>
      </c>
    </row>
    <row r="3" spans="1:8" ht="60" customHeight="1">
      <c r="A3" s="115">
        <v>1</v>
      </c>
      <c r="B3" s="116" t="s">
        <v>539</v>
      </c>
      <c r="C3" s="116" t="s">
        <v>540</v>
      </c>
      <c r="D3" s="116" t="s">
        <v>37</v>
      </c>
      <c r="E3" s="116">
        <v>4</v>
      </c>
      <c r="F3" s="116">
        <v>2500</v>
      </c>
      <c r="G3" s="116">
        <f>E3*F3</f>
        <v>10000</v>
      </c>
      <c r="H3" s="116" t="s">
        <v>541</v>
      </c>
    </row>
    <row r="4" spans="1:8" ht="90" customHeight="1">
      <c r="A4" s="115">
        <v>2</v>
      </c>
      <c r="B4" s="116" t="s">
        <v>542</v>
      </c>
      <c r="C4" s="116" t="s">
        <v>543</v>
      </c>
      <c r="D4" s="116" t="s">
        <v>37</v>
      </c>
      <c r="E4" s="116">
        <v>4</v>
      </c>
      <c r="F4" s="116">
        <f>1500+1500+150+500+500+500+500+2000+3000</f>
        <v>10150</v>
      </c>
      <c r="G4" s="116">
        <f aca="true" t="shared" si="0" ref="G4:G14">E4*F4</f>
        <v>40600</v>
      </c>
      <c r="H4" s="116" t="s">
        <v>544</v>
      </c>
    </row>
    <row r="5" spans="1:8" ht="61.5" customHeight="1">
      <c r="A5" s="115">
        <v>3</v>
      </c>
      <c r="B5" s="116" t="s">
        <v>545</v>
      </c>
      <c r="C5" s="116" t="s">
        <v>546</v>
      </c>
      <c r="D5" s="116" t="s">
        <v>37</v>
      </c>
      <c r="E5" s="116">
        <v>4</v>
      </c>
      <c r="F5" s="116">
        <v>1300</v>
      </c>
      <c r="G5" s="116">
        <f t="shared" si="0"/>
        <v>5200</v>
      </c>
      <c r="H5" s="116" t="s">
        <v>547</v>
      </c>
    </row>
    <row r="6" spans="1:8" ht="36" customHeight="1">
      <c r="A6" s="115">
        <v>4</v>
      </c>
      <c r="B6" s="116" t="s">
        <v>548</v>
      </c>
      <c r="C6" s="116" t="s">
        <v>549</v>
      </c>
      <c r="D6" s="116" t="s">
        <v>37</v>
      </c>
      <c r="E6" s="116">
        <v>6</v>
      </c>
      <c r="F6" s="116">
        <v>4800</v>
      </c>
      <c r="G6" s="116">
        <f t="shared" si="0"/>
        <v>28800</v>
      </c>
      <c r="H6" s="116" t="s">
        <v>550</v>
      </c>
    </row>
    <row r="7" spans="1:8" ht="36" customHeight="1">
      <c r="A7" s="115">
        <v>5</v>
      </c>
      <c r="B7" s="116" t="s">
        <v>551</v>
      </c>
      <c r="C7" s="116" t="s">
        <v>552</v>
      </c>
      <c r="D7" s="116" t="s">
        <v>37</v>
      </c>
      <c r="E7" s="116">
        <v>6</v>
      </c>
      <c r="F7" s="116">
        <v>4000</v>
      </c>
      <c r="G7" s="116">
        <f t="shared" si="0"/>
        <v>24000</v>
      </c>
      <c r="H7" s="116" t="s">
        <v>553</v>
      </c>
    </row>
    <row r="8" spans="1:8" ht="36" customHeight="1">
      <c r="A8" s="115">
        <v>6</v>
      </c>
      <c r="B8" s="116" t="s">
        <v>554</v>
      </c>
      <c r="C8" s="116" t="s">
        <v>555</v>
      </c>
      <c r="D8" s="116" t="s">
        <v>37</v>
      </c>
      <c r="E8" s="116">
        <v>6</v>
      </c>
      <c r="F8" s="116">
        <v>1600</v>
      </c>
      <c r="G8" s="116">
        <f t="shared" si="0"/>
        <v>9600</v>
      </c>
      <c r="H8" s="116" t="s">
        <v>556</v>
      </c>
    </row>
    <row r="9" spans="1:8" ht="36" customHeight="1">
      <c r="A9" s="115">
        <v>7</v>
      </c>
      <c r="B9" s="116" t="s">
        <v>557</v>
      </c>
      <c r="C9" s="116" t="s">
        <v>558</v>
      </c>
      <c r="D9" s="116" t="s">
        <v>37</v>
      </c>
      <c r="E9" s="116">
        <v>6</v>
      </c>
      <c r="F9" s="116">
        <v>1000</v>
      </c>
      <c r="G9" s="116">
        <f t="shared" si="0"/>
        <v>6000</v>
      </c>
      <c r="H9" s="116" t="s">
        <v>559</v>
      </c>
    </row>
    <row r="10" spans="1:8" ht="96" customHeight="1">
      <c r="A10" s="115">
        <v>8</v>
      </c>
      <c r="B10" s="116" t="s">
        <v>560</v>
      </c>
      <c r="C10" s="116" t="s">
        <v>561</v>
      </c>
      <c r="D10" s="116" t="s">
        <v>37</v>
      </c>
      <c r="E10" s="116">
        <v>6</v>
      </c>
      <c r="F10" s="116">
        <v>13600</v>
      </c>
      <c r="G10" s="116">
        <f t="shared" si="0"/>
        <v>81600</v>
      </c>
      <c r="H10" s="116" t="s">
        <v>562</v>
      </c>
    </row>
    <row r="11" spans="1:8" ht="30" customHeight="1">
      <c r="A11" s="115">
        <v>9</v>
      </c>
      <c r="B11" s="116" t="s">
        <v>563</v>
      </c>
      <c r="C11" s="116" t="s">
        <v>564</v>
      </c>
      <c r="D11" s="116" t="s">
        <v>37</v>
      </c>
      <c r="E11" s="116">
        <v>10</v>
      </c>
      <c r="F11" s="117">
        <v>2000</v>
      </c>
      <c r="G11" s="116">
        <f t="shared" si="0"/>
        <v>20000</v>
      </c>
      <c r="H11" s="117" t="s">
        <v>565</v>
      </c>
    </row>
    <row r="12" spans="1:8" ht="30" customHeight="1">
      <c r="A12" s="115">
        <v>10</v>
      </c>
      <c r="B12" s="116" t="s">
        <v>566</v>
      </c>
      <c r="C12" s="116" t="s">
        <v>564</v>
      </c>
      <c r="D12" s="116" t="s">
        <v>37</v>
      </c>
      <c r="E12" s="116">
        <v>6</v>
      </c>
      <c r="F12" s="117">
        <v>2400</v>
      </c>
      <c r="G12" s="116">
        <f t="shared" si="0"/>
        <v>14400</v>
      </c>
      <c r="H12" s="117" t="s">
        <v>567</v>
      </c>
    </row>
    <row r="13" spans="1:8" ht="30" customHeight="1">
      <c r="A13" s="115">
        <v>11</v>
      </c>
      <c r="B13" s="116" t="s">
        <v>568</v>
      </c>
      <c r="C13" s="116" t="s">
        <v>564</v>
      </c>
      <c r="D13" s="116" t="s">
        <v>37</v>
      </c>
      <c r="E13" s="116">
        <v>6</v>
      </c>
      <c r="F13" s="117">
        <v>2100</v>
      </c>
      <c r="G13" s="116">
        <f t="shared" si="0"/>
        <v>12600</v>
      </c>
      <c r="H13" s="117" t="s">
        <v>569</v>
      </c>
    </row>
    <row r="14" spans="1:8" ht="30" customHeight="1">
      <c r="A14" s="115">
        <v>12</v>
      </c>
      <c r="B14" s="116" t="s">
        <v>570</v>
      </c>
      <c r="C14" s="116" t="s">
        <v>571</v>
      </c>
      <c r="D14" s="116" t="s">
        <v>37</v>
      </c>
      <c r="E14" s="116">
        <v>6</v>
      </c>
      <c r="F14" s="117">
        <v>400</v>
      </c>
      <c r="G14" s="116">
        <f t="shared" si="0"/>
        <v>2400</v>
      </c>
      <c r="H14" s="117" t="s">
        <v>572</v>
      </c>
    </row>
    <row r="15" spans="1:8" ht="33" customHeight="1">
      <c r="A15" s="114" t="s">
        <v>537</v>
      </c>
      <c r="B15" s="114"/>
      <c r="C15" s="114"/>
      <c r="D15" s="114"/>
      <c r="E15" s="114"/>
      <c r="F15" s="118"/>
      <c r="G15" s="118">
        <f>SUM(G3:G14)</f>
        <v>255200</v>
      </c>
      <c r="H15" s="118"/>
    </row>
  </sheetData>
  <sheetProtection/>
  <mergeCells count="2">
    <mergeCell ref="A1:H1"/>
    <mergeCell ref="A15:E15"/>
  </mergeCells>
  <printOptions/>
  <pageMargins left="0.75" right="0.75" top="1" bottom="1" header="0.5" footer="0.5"/>
  <pageSetup fitToHeight="0" fitToWidth="1" orientation="portrait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O9" sqref="O9"/>
    </sheetView>
  </sheetViews>
  <sheetFormatPr defaultColWidth="9.00390625" defaultRowHeight="15"/>
  <cols>
    <col min="3" max="3" width="12.140625" style="0" customWidth="1"/>
    <col min="6" max="6" width="15.57421875" style="107" customWidth="1"/>
    <col min="7" max="7" width="13.421875" style="107" customWidth="1"/>
    <col min="8" max="8" width="15.421875" style="107" customWidth="1"/>
  </cols>
  <sheetData>
    <row r="1" spans="1:8" ht="31.5" customHeight="1">
      <c r="A1" s="108" t="s">
        <v>573</v>
      </c>
      <c r="B1" s="108"/>
      <c r="C1" s="108"/>
      <c r="D1" s="108"/>
      <c r="E1" s="108"/>
      <c r="F1" s="108"/>
      <c r="G1" s="108"/>
      <c r="H1" s="108"/>
    </row>
    <row r="2" spans="1:8" ht="42.75" customHeight="1">
      <c r="A2" s="81" t="s">
        <v>1</v>
      </c>
      <c r="B2" s="4" t="s">
        <v>28</v>
      </c>
      <c r="C2" s="4" t="s">
        <v>29</v>
      </c>
      <c r="D2" s="81" t="s">
        <v>30</v>
      </c>
      <c r="E2" s="7" t="s">
        <v>574</v>
      </c>
      <c r="F2" s="6" t="s">
        <v>32</v>
      </c>
      <c r="G2" s="7" t="s">
        <v>33</v>
      </c>
      <c r="H2" s="7" t="s">
        <v>575</v>
      </c>
    </row>
    <row r="3" spans="1:8" ht="24">
      <c r="A3" s="109">
        <v>1</v>
      </c>
      <c r="B3" s="70" t="s">
        <v>576</v>
      </c>
      <c r="C3" s="70" t="s">
        <v>577</v>
      </c>
      <c r="D3" s="70" t="s">
        <v>578</v>
      </c>
      <c r="E3" s="70">
        <v>2590</v>
      </c>
      <c r="F3" s="110">
        <v>60</v>
      </c>
      <c r="G3" s="110">
        <f aca="true" t="shared" si="0" ref="G3:G8">E3*F3</f>
        <v>155400</v>
      </c>
      <c r="H3" s="87" t="s">
        <v>579</v>
      </c>
    </row>
    <row r="4" spans="1:8" ht="24">
      <c r="A4" s="109">
        <v>2</v>
      </c>
      <c r="B4" s="70"/>
      <c r="C4" s="70" t="s">
        <v>580</v>
      </c>
      <c r="D4" s="70" t="s">
        <v>581</v>
      </c>
      <c r="E4" s="70">
        <v>16</v>
      </c>
      <c r="F4" s="110">
        <v>500</v>
      </c>
      <c r="G4" s="110">
        <f t="shared" si="0"/>
        <v>8000</v>
      </c>
      <c r="H4" s="87" t="s">
        <v>582</v>
      </c>
    </row>
    <row r="5" spans="1:8" ht="24">
      <c r="A5" s="109">
        <v>3</v>
      </c>
      <c r="B5" s="70"/>
      <c r="C5" s="70" t="s">
        <v>583</v>
      </c>
      <c r="D5" s="70" t="s">
        <v>581</v>
      </c>
      <c r="E5" s="70">
        <v>13</v>
      </c>
      <c r="F5" s="110">
        <v>450</v>
      </c>
      <c r="G5" s="110">
        <f t="shared" si="0"/>
        <v>5850</v>
      </c>
      <c r="H5" s="87" t="s">
        <v>584</v>
      </c>
    </row>
    <row r="6" spans="1:8" ht="24">
      <c r="A6" s="109">
        <v>4</v>
      </c>
      <c r="B6" s="70" t="s">
        <v>585</v>
      </c>
      <c r="C6" s="70" t="s">
        <v>586</v>
      </c>
      <c r="D6" s="70" t="s">
        <v>587</v>
      </c>
      <c r="E6" s="70">
        <v>32</v>
      </c>
      <c r="F6" s="110">
        <v>1200</v>
      </c>
      <c r="G6" s="110">
        <f t="shared" si="0"/>
        <v>38400</v>
      </c>
      <c r="H6" s="87" t="s">
        <v>588</v>
      </c>
    </row>
    <row r="7" spans="1:8" ht="24">
      <c r="A7" s="109">
        <v>5</v>
      </c>
      <c r="B7" s="70"/>
      <c r="C7" s="70" t="s">
        <v>589</v>
      </c>
      <c r="D7" s="70" t="s">
        <v>37</v>
      </c>
      <c r="E7" s="70">
        <v>14</v>
      </c>
      <c r="F7" s="110">
        <v>3000</v>
      </c>
      <c r="G7" s="110">
        <f t="shared" si="0"/>
        <v>42000</v>
      </c>
      <c r="H7" s="87" t="s">
        <v>590</v>
      </c>
    </row>
    <row r="8" spans="1:8" ht="24">
      <c r="A8" s="109">
        <v>6</v>
      </c>
      <c r="B8" s="70"/>
      <c r="C8" s="70" t="s">
        <v>591</v>
      </c>
      <c r="D8" s="70" t="s">
        <v>37</v>
      </c>
      <c r="E8" s="70">
        <v>12</v>
      </c>
      <c r="F8" s="110">
        <v>3000</v>
      </c>
      <c r="G8" s="110">
        <f t="shared" si="0"/>
        <v>36000</v>
      </c>
      <c r="H8" s="87" t="s">
        <v>592</v>
      </c>
    </row>
    <row r="9" spans="1:8" ht="33" customHeight="1">
      <c r="A9" s="109">
        <v>7</v>
      </c>
      <c r="B9" s="111" t="s">
        <v>593</v>
      </c>
      <c r="C9" s="111"/>
      <c r="D9" s="111"/>
      <c r="E9" s="111"/>
      <c r="F9" s="112"/>
      <c r="G9" s="112">
        <f>SUM(G3:G8)</f>
        <v>285650</v>
      </c>
      <c r="H9" s="110"/>
    </row>
  </sheetData>
  <sheetProtection/>
  <mergeCells count="4">
    <mergeCell ref="A1:H1"/>
    <mergeCell ref="B9:F9"/>
    <mergeCell ref="B3:B5"/>
    <mergeCell ref="B6:B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SheetLayoutView="100" workbookViewId="0" topLeftCell="A1">
      <selection activeCell="F22" sqref="F22"/>
    </sheetView>
  </sheetViews>
  <sheetFormatPr defaultColWidth="9.00390625" defaultRowHeight="15"/>
  <cols>
    <col min="2" max="2" width="12.57421875" style="0" customWidth="1"/>
    <col min="3" max="3" width="13.421875" style="0" customWidth="1"/>
    <col min="6" max="6" width="13.00390625" style="0" customWidth="1"/>
    <col min="7" max="7" width="11.421875" style="0" customWidth="1"/>
    <col min="8" max="8" width="21.28125" style="0" customWidth="1"/>
  </cols>
  <sheetData>
    <row r="1" spans="1:8" ht="22.5" customHeight="1">
      <c r="A1" s="40" t="s">
        <v>594</v>
      </c>
      <c r="B1" s="44"/>
      <c r="C1" s="40"/>
      <c r="D1" s="40"/>
      <c r="E1" s="40"/>
      <c r="F1" s="40"/>
      <c r="G1" s="40"/>
      <c r="H1" s="40"/>
    </row>
    <row r="2" spans="1:8" ht="37.5" customHeight="1">
      <c r="A2" s="100" t="s">
        <v>1</v>
      </c>
      <c r="B2" s="39" t="s">
        <v>28</v>
      </c>
      <c r="C2" s="39" t="s">
        <v>29</v>
      </c>
      <c r="D2" s="39" t="s">
        <v>30</v>
      </c>
      <c r="E2" s="39" t="s">
        <v>595</v>
      </c>
      <c r="F2" s="6" t="s">
        <v>32</v>
      </c>
      <c r="G2" s="7" t="s">
        <v>33</v>
      </c>
      <c r="H2" s="43" t="s">
        <v>596</v>
      </c>
    </row>
    <row r="3" spans="1:8" ht="24">
      <c r="A3" s="101">
        <v>1</v>
      </c>
      <c r="B3" s="48" t="s">
        <v>597</v>
      </c>
      <c r="C3" s="48" t="s">
        <v>598</v>
      </c>
      <c r="D3" s="48" t="s">
        <v>599</v>
      </c>
      <c r="E3" s="102">
        <v>200</v>
      </c>
      <c r="F3" s="50">
        <v>150</v>
      </c>
      <c r="G3" s="50">
        <f>E3*F3</f>
        <v>30000</v>
      </c>
      <c r="H3" s="38" t="s">
        <v>600</v>
      </c>
    </row>
    <row r="4" spans="1:8" ht="24">
      <c r="A4" s="101">
        <v>2</v>
      </c>
      <c r="B4" s="48" t="s">
        <v>601</v>
      </c>
      <c r="C4" s="48" t="s">
        <v>602</v>
      </c>
      <c r="D4" s="48" t="s">
        <v>581</v>
      </c>
      <c r="E4" s="102">
        <v>40</v>
      </c>
      <c r="F4" s="50">
        <v>250</v>
      </c>
      <c r="G4" s="50">
        <f>E4*F4</f>
        <v>10000</v>
      </c>
      <c r="H4" s="38" t="s">
        <v>603</v>
      </c>
    </row>
    <row r="5" spans="1:8" ht="24">
      <c r="A5" s="101">
        <v>3</v>
      </c>
      <c r="B5" s="48" t="s">
        <v>601</v>
      </c>
      <c r="C5" s="48" t="s">
        <v>604</v>
      </c>
      <c r="D5" s="48" t="s">
        <v>581</v>
      </c>
      <c r="E5" s="102">
        <v>40</v>
      </c>
      <c r="F5" s="50">
        <v>250</v>
      </c>
      <c r="G5" s="50">
        <f>E5*F5</f>
        <v>10000</v>
      </c>
      <c r="H5" s="38" t="s">
        <v>605</v>
      </c>
    </row>
    <row r="6" spans="1:8" ht="33.75" customHeight="1">
      <c r="A6" s="101">
        <v>4</v>
      </c>
      <c r="B6" s="103" t="s">
        <v>537</v>
      </c>
      <c r="C6" s="103"/>
      <c r="D6" s="103"/>
      <c r="E6" s="104"/>
      <c r="F6" s="104"/>
      <c r="G6" s="105">
        <f>SUM(G3:G5)</f>
        <v>50000</v>
      </c>
      <c r="H6" s="106"/>
    </row>
  </sheetData>
  <sheetProtection/>
  <mergeCells count="2">
    <mergeCell ref="A1:H1"/>
    <mergeCell ref="B6:D6"/>
  </mergeCells>
  <printOptions/>
  <pageMargins left="0.75" right="0.75" top="1" bottom="1" header="0.5" footer="0.5"/>
  <pageSetup fitToHeight="0" fitToWidth="1" orientation="portrait" paperSize="9" scale="8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SheetLayoutView="100" workbookViewId="0" topLeftCell="A1">
      <selection activeCell="K5" sqref="K5"/>
    </sheetView>
  </sheetViews>
  <sheetFormatPr defaultColWidth="9.00390625" defaultRowHeight="15"/>
  <cols>
    <col min="2" max="2" width="15.57421875" style="0" customWidth="1"/>
    <col min="3" max="3" width="14.8515625" style="0" customWidth="1"/>
    <col min="5" max="5" width="9.28125" style="0" bestFit="1" customWidth="1"/>
    <col min="6" max="6" width="10.57421875" style="0" customWidth="1"/>
    <col min="7" max="7" width="12.140625" style="0" customWidth="1"/>
    <col min="8" max="8" width="19.7109375" style="0" customWidth="1"/>
  </cols>
  <sheetData>
    <row r="1" spans="1:8" ht="30.75" customHeight="1">
      <c r="A1" s="80" t="s">
        <v>606</v>
      </c>
      <c r="B1" s="80"/>
      <c r="C1" s="80"/>
      <c r="D1" s="80"/>
      <c r="E1" s="80"/>
      <c r="F1" s="80"/>
      <c r="G1" s="80"/>
      <c r="H1" s="80"/>
    </row>
    <row r="2" spans="1:8" ht="33">
      <c r="A2" s="81" t="s">
        <v>1</v>
      </c>
      <c r="B2" s="4" t="s">
        <v>28</v>
      </c>
      <c r="C2" s="4" t="s">
        <v>29</v>
      </c>
      <c r="D2" s="81" t="s">
        <v>30</v>
      </c>
      <c r="E2" s="7" t="s">
        <v>574</v>
      </c>
      <c r="F2" s="6" t="s">
        <v>32</v>
      </c>
      <c r="G2" s="7" t="s">
        <v>33</v>
      </c>
      <c r="H2" s="7" t="s">
        <v>575</v>
      </c>
    </row>
    <row r="3" spans="1:8" ht="24">
      <c r="A3" s="10">
        <v>1</v>
      </c>
      <c r="B3" s="82" t="s">
        <v>607</v>
      </c>
      <c r="C3" s="83" t="s">
        <v>608</v>
      </c>
      <c r="D3" s="84" t="s">
        <v>609</v>
      </c>
      <c r="E3" s="85">
        <v>86</v>
      </c>
      <c r="F3" s="86">
        <v>800</v>
      </c>
      <c r="G3" s="18">
        <f aca="true" t="shared" si="0" ref="G3:G19">E3*F3</f>
        <v>68800</v>
      </c>
      <c r="H3" s="87" t="s">
        <v>610</v>
      </c>
    </row>
    <row r="4" spans="1:8" ht="24">
      <c r="A4" s="10">
        <v>2</v>
      </c>
      <c r="B4" s="88"/>
      <c r="C4" s="83" t="s">
        <v>611</v>
      </c>
      <c r="D4" s="84" t="s">
        <v>609</v>
      </c>
      <c r="E4" s="85">
        <v>86</v>
      </c>
      <c r="F4" s="86">
        <v>800</v>
      </c>
      <c r="G4" s="18">
        <f t="shared" si="0"/>
        <v>68800</v>
      </c>
      <c r="H4" s="87" t="s">
        <v>612</v>
      </c>
    </row>
    <row r="5" spans="1:8" ht="24">
      <c r="A5" s="10">
        <v>3</v>
      </c>
      <c r="B5" s="88"/>
      <c r="C5" s="83" t="s">
        <v>613</v>
      </c>
      <c r="D5" s="84" t="s">
        <v>609</v>
      </c>
      <c r="E5" s="85">
        <v>86</v>
      </c>
      <c r="F5" s="86">
        <v>800</v>
      </c>
      <c r="G5" s="18">
        <f t="shared" si="0"/>
        <v>68800</v>
      </c>
      <c r="H5" s="87" t="s">
        <v>614</v>
      </c>
    </row>
    <row r="6" spans="1:8" ht="24">
      <c r="A6" s="10">
        <v>4</v>
      </c>
      <c r="B6" s="88"/>
      <c r="C6" s="83" t="s">
        <v>615</v>
      </c>
      <c r="D6" s="84" t="s">
        <v>609</v>
      </c>
      <c r="E6" s="85">
        <v>86</v>
      </c>
      <c r="F6" s="86">
        <v>800</v>
      </c>
      <c r="G6" s="18">
        <f t="shared" si="0"/>
        <v>68800</v>
      </c>
      <c r="H6" s="87" t="s">
        <v>616</v>
      </c>
    </row>
    <row r="7" spans="1:8" ht="24">
      <c r="A7" s="10">
        <v>5</v>
      </c>
      <c r="B7" s="88"/>
      <c r="C7" s="83" t="s">
        <v>617</v>
      </c>
      <c r="D7" s="84" t="s">
        <v>618</v>
      </c>
      <c r="E7" s="85">
        <v>2</v>
      </c>
      <c r="F7" s="86">
        <v>2000</v>
      </c>
      <c r="G7" s="18">
        <f t="shared" si="0"/>
        <v>4000</v>
      </c>
      <c r="H7" s="87" t="s">
        <v>619</v>
      </c>
    </row>
    <row r="8" spans="1:8" ht="24">
      <c r="A8" s="10">
        <v>6</v>
      </c>
      <c r="B8" s="88"/>
      <c r="C8" s="83" t="s">
        <v>620</v>
      </c>
      <c r="D8" s="84" t="s">
        <v>618</v>
      </c>
      <c r="E8" s="85">
        <v>2</v>
      </c>
      <c r="F8" s="86">
        <v>2000</v>
      </c>
      <c r="G8" s="18">
        <f t="shared" si="0"/>
        <v>4000</v>
      </c>
      <c r="H8" s="87" t="s">
        <v>621</v>
      </c>
    </row>
    <row r="9" spans="1:8" ht="24">
      <c r="A9" s="10">
        <v>7</v>
      </c>
      <c r="B9" s="88"/>
      <c r="C9" s="83" t="s">
        <v>622</v>
      </c>
      <c r="D9" s="84" t="s">
        <v>618</v>
      </c>
      <c r="E9" s="85">
        <v>2</v>
      </c>
      <c r="F9" s="86">
        <v>2000</v>
      </c>
      <c r="G9" s="18">
        <f t="shared" si="0"/>
        <v>4000</v>
      </c>
      <c r="H9" s="87" t="s">
        <v>623</v>
      </c>
    </row>
    <row r="10" spans="1:8" ht="24">
      <c r="A10" s="10">
        <v>8</v>
      </c>
      <c r="B10" s="88"/>
      <c r="C10" s="83" t="s">
        <v>624</v>
      </c>
      <c r="D10" s="84" t="s">
        <v>618</v>
      </c>
      <c r="E10" s="85">
        <v>2</v>
      </c>
      <c r="F10" s="86">
        <v>2000</v>
      </c>
      <c r="G10" s="18">
        <f t="shared" si="0"/>
        <v>4000</v>
      </c>
      <c r="H10" s="87" t="s">
        <v>625</v>
      </c>
    </row>
    <row r="11" spans="1:8" ht="24">
      <c r="A11" s="10">
        <v>9</v>
      </c>
      <c r="B11" s="88"/>
      <c r="C11" s="83" t="s">
        <v>626</v>
      </c>
      <c r="D11" s="84" t="s">
        <v>618</v>
      </c>
      <c r="E11" s="85">
        <v>2</v>
      </c>
      <c r="F11" s="86">
        <v>2000</v>
      </c>
      <c r="G11" s="18">
        <f t="shared" si="0"/>
        <v>4000</v>
      </c>
      <c r="H11" s="87" t="s">
        <v>627</v>
      </c>
    </row>
    <row r="12" spans="1:8" ht="24">
      <c r="A12" s="10">
        <v>10</v>
      </c>
      <c r="B12" s="89"/>
      <c r="C12" s="83" t="s">
        <v>628</v>
      </c>
      <c r="D12" s="84" t="s">
        <v>618</v>
      </c>
      <c r="E12" s="85">
        <v>20</v>
      </c>
      <c r="F12" s="86">
        <v>1900</v>
      </c>
      <c r="G12" s="18">
        <f t="shared" si="0"/>
        <v>38000</v>
      </c>
      <c r="H12" s="87" t="s">
        <v>629</v>
      </c>
    </row>
    <row r="13" spans="1:8" ht="24">
      <c r="A13" s="10">
        <v>11</v>
      </c>
      <c r="B13" s="90" t="s">
        <v>630</v>
      </c>
      <c r="C13" s="91" t="s">
        <v>631</v>
      </c>
      <c r="D13" s="92" t="s">
        <v>632</v>
      </c>
      <c r="E13" s="85">
        <v>54</v>
      </c>
      <c r="F13" s="93">
        <v>500</v>
      </c>
      <c r="G13" s="18">
        <f t="shared" si="0"/>
        <v>27000</v>
      </c>
      <c r="H13" s="94" t="s">
        <v>633</v>
      </c>
    </row>
    <row r="14" spans="1:8" ht="24">
      <c r="A14" s="10">
        <v>12</v>
      </c>
      <c r="B14" s="90"/>
      <c r="C14" s="91" t="s">
        <v>634</v>
      </c>
      <c r="D14" s="92" t="s">
        <v>587</v>
      </c>
      <c r="E14" s="85">
        <v>32</v>
      </c>
      <c r="F14" s="93">
        <v>500</v>
      </c>
      <c r="G14" s="18">
        <f t="shared" si="0"/>
        <v>16000</v>
      </c>
      <c r="H14" s="94" t="s">
        <v>633</v>
      </c>
    </row>
    <row r="15" spans="1:8" ht="24">
      <c r="A15" s="10">
        <v>13</v>
      </c>
      <c r="B15" s="90"/>
      <c r="C15" s="91" t="s">
        <v>635</v>
      </c>
      <c r="D15" s="92" t="s">
        <v>587</v>
      </c>
      <c r="E15" s="85">
        <v>32</v>
      </c>
      <c r="F15" s="93">
        <v>500</v>
      </c>
      <c r="G15" s="18">
        <f t="shared" si="0"/>
        <v>16000</v>
      </c>
      <c r="H15" s="94" t="s">
        <v>636</v>
      </c>
    </row>
    <row r="16" spans="1:8" ht="24">
      <c r="A16" s="10">
        <v>14</v>
      </c>
      <c r="B16" s="90"/>
      <c r="C16" s="91" t="s">
        <v>637</v>
      </c>
      <c r="D16" s="92" t="s">
        <v>587</v>
      </c>
      <c r="E16" s="85">
        <v>40</v>
      </c>
      <c r="F16" s="93">
        <v>300</v>
      </c>
      <c r="G16" s="18">
        <f t="shared" si="0"/>
        <v>12000</v>
      </c>
      <c r="H16" s="94" t="s">
        <v>638</v>
      </c>
    </row>
    <row r="17" spans="1:8" ht="48">
      <c r="A17" s="10">
        <v>15</v>
      </c>
      <c r="B17" s="90"/>
      <c r="C17" s="91" t="s">
        <v>639</v>
      </c>
      <c r="D17" s="92" t="s">
        <v>640</v>
      </c>
      <c r="E17" s="85">
        <v>58</v>
      </c>
      <c r="F17" s="93">
        <v>300</v>
      </c>
      <c r="G17" s="18">
        <f t="shared" si="0"/>
        <v>17400</v>
      </c>
      <c r="H17" s="94" t="s">
        <v>641</v>
      </c>
    </row>
    <row r="18" spans="1:8" ht="24">
      <c r="A18" s="10">
        <v>16</v>
      </c>
      <c r="B18" s="90"/>
      <c r="C18" s="91" t="s">
        <v>642</v>
      </c>
      <c r="D18" s="92" t="s">
        <v>587</v>
      </c>
      <c r="E18" s="85">
        <v>32</v>
      </c>
      <c r="F18" s="93">
        <v>300</v>
      </c>
      <c r="G18" s="18">
        <f t="shared" si="0"/>
        <v>9600</v>
      </c>
      <c r="H18" s="94" t="s">
        <v>643</v>
      </c>
    </row>
    <row r="19" spans="1:8" ht="48">
      <c r="A19" s="10">
        <v>17</v>
      </c>
      <c r="B19" s="90" t="s">
        <v>644</v>
      </c>
      <c r="C19" s="91" t="s">
        <v>645</v>
      </c>
      <c r="D19" s="92" t="s">
        <v>646</v>
      </c>
      <c r="E19" s="18">
        <v>34462.85</v>
      </c>
      <c r="F19" s="93">
        <v>2</v>
      </c>
      <c r="G19" s="18">
        <f t="shared" si="0"/>
        <v>68925.7</v>
      </c>
      <c r="H19" s="94" t="s">
        <v>647</v>
      </c>
    </row>
    <row r="20" spans="1:8" ht="30" customHeight="1">
      <c r="A20" s="95">
        <v>18</v>
      </c>
      <c r="B20" s="96" t="s">
        <v>26</v>
      </c>
      <c r="C20" s="97"/>
      <c r="D20" s="97"/>
      <c r="E20" s="97"/>
      <c r="F20" s="97"/>
      <c r="G20" s="98">
        <f>SUM(G3:G19)</f>
        <v>500125.7</v>
      </c>
      <c r="H20" s="99"/>
    </row>
  </sheetData>
  <sheetProtection/>
  <mergeCells count="3">
    <mergeCell ref="A1:H1"/>
    <mergeCell ref="B3:B12"/>
    <mergeCell ref="B13:B18"/>
  </mergeCells>
  <printOptions/>
  <pageMargins left="0.75" right="0.75" top="1" bottom="1" header="0.5" footer="0.5"/>
  <pageSetup fitToHeight="0" fitToWidth="1" orientation="portrait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SheetLayoutView="100" workbookViewId="0" topLeftCell="A11">
      <selection activeCell="J26" sqref="J26"/>
    </sheetView>
  </sheetViews>
  <sheetFormatPr defaultColWidth="9.00390625" defaultRowHeight="15"/>
  <cols>
    <col min="3" max="3" width="27.421875" style="0" customWidth="1"/>
    <col min="6" max="7" width="12.140625" style="0" customWidth="1"/>
    <col min="8" max="8" width="14.421875" style="0" customWidth="1"/>
  </cols>
  <sheetData>
    <row r="1" spans="1:8" ht="33" customHeight="1">
      <c r="A1" s="63" t="s">
        <v>648</v>
      </c>
      <c r="B1" s="64"/>
      <c r="C1" s="64"/>
      <c r="D1" s="64"/>
      <c r="E1" s="65"/>
      <c r="F1" s="66"/>
      <c r="G1" s="66"/>
      <c r="H1" s="64"/>
    </row>
    <row r="2" spans="1:8" ht="34.5" customHeight="1">
      <c r="A2" s="33" t="s">
        <v>1</v>
      </c>
      <c r="B2" s="33" t="s">
        <v>649</v>
      </c>
      <c r="C2" s="33"/>
      <c r="D2" s="33" t="s">
        <v>650</v>
      </c>
      <c r="E2" s="33" t="s">
        <v>651</v>
      </c>
      <c r="F2" s="6" t="s">
        <v>32</v>
      </c>
      <c r="G2" s="7" t="s">
        <v>33</v>
      </c>
      <c r="H2" s="67" t="s">
        <v>34</v>
      </c>
    </row>
    <row r="3" spans="1:8" ht="24.75" customHeight="1">
      <c r="A3" s="68">
        <v>1</v>
      </c>
      <c r="B3" s="69" t="s">
        <v>652</v>
      </c>
      <c r="C3" s="70" t="s">
        <v>653</v>
      </c>
      <c r="D3" s="70" t="s">
        <v>37</v>
      </c>
      <c r="E3" s="71">
        <v>2</v>
      </c>
      <c r="F3" s="53">
        <v>1600</v>
      </c>
      <c r="G3" s="53">
        <f aca="true" t="shared" si="0" ref="G3:G15">E3*F3</f>
        <v>3200</v>
      </c>
      <c r="H3" s="70" t="s">
        <v>654</v>
      </c>
    </row>
    <row r="4" spans="1:8" ht="24.75" customHeight="1">
      <c r="A4" s="68">
        <v>2</v>
      </c>
      <c r="B4" s="72"/>
      <c r="C4" s="70" t="s">
        <v>655</v>
      </c>
      <c r="D4" s="70" t="s">
        <v>37</v>
      </c>
      <c r="E4" s="71">
        <v>2</v>
      </c>
      <c r="F4" s="53">
        <v>200</v>
      </c>
      <c r="G4" s="53">
        <f t="shared" si="0"/>
        <v>400</v>
      </c>
      <c r="H4" s="70" t="s">
        <v>656</v>
      </c>
    </row>
    <row r="5" spans="1:8" ht="24.75" customHeight="1">
      <c r="A5" s="68">
        <v>3</v>
      </c>
      <c r="B5" s="72"/>
      <c r="C5" s="70" t="s">
        <v>657</v>
      </c>
      <c r="D5" s="70" t="s">
        <v>37</v>
      </c>
      <c r="E5" s="71">
        <v>2</v>
      </c>
      <c r="F5" s="53">
        <v>500</v>
      </c>
      <c r="G5" s="53">
        <f t="shared" si="0"/>
        <v>1000</v>
      </c>
      <c r="H5" s="70" t="s">
        <v>658</v>
      </c>
    </row>
    <row r="6" spans="1:8" ht="24.75" customHeight="1">
      <c r="A6" s="68">
        <v>4</v>
      </c>
      <c r="B6" s="72"/>
      <c r="C6" s="70" t="s">
        <v>659</v>
      </c>
      <c r="D6" s="70" t="s">
        <v>37</v>
      </c>
      <c r="E6" s="71">
        <v>2</v>
      </c>
      <c r="F6" s="53">
        <v>3000</v>
      </c>
      <c r="G6" s="53">
        <f t="shared" si="0"/>
        <v>6000</v>
      </c>
      <c r="H6" s="70" t="s">
        <v>660</v>
      </c>
    </row>
    <row r="7" spans="1:8" ht="24.75" customHeight="1">
      <c r="A7" s="68">
        <v>5</v>
      </c>
      <c r="B7" s="72"/>
      <c r="C7" s="70" t="s">
        <v>661</v>
      </c>
      <c r="D7" s="70" t="s">
        <v>37</v>
      </c>
      <c r="E7" s="71">
        <v>6</v>
      </c>
      <c r="F7" s="53">
        <v>1500</v>
      </c>
      <c r="G7" s="53">
        <f t="shared" si="0"/>
        <v>9000</v>
      </c>
      <c r="H7" s="70" t="s">
        <v>662</v>
      </c>
    </row>
    <row r="8" spans="1:8" ht="24.75" customHeight="1">
      <c r="A8" s="68">
        <v>6</v>
      </c>
      <c r="B8" s="72"/>
      <c r="C8" s="70" t="s">
        <v>663</v>
      </c>
      <c r="D8" s="70" t="s">
        <v>37</v>
      </c>
      <c r="E8" s="71">
        <v>1</v>
      </c>
      <c r="F8" s="53">
        <v>15000</v>
      </c>
      <c r="G8" s="53">
        <f t="shared" si="0"/>
        <v>15000</v>
      </c>
      <c r="H8" s="70" t="s">
        <v>664</v>
      </c>
    </row>
    <row r="9" spans="1:8" ht="24.75" customHeight="1">
      <c r="A9" s="68">
        <v>7</v>
      </c>
      <c r="B9" s="72"/>
      <c r="C9" s="70" t="s">
        <v>665</v>
      </c>
      <c r="D9" s="70" t="s">
        <v>37</v>
      </c>
      <c r="E9" s="71">
        <v>2</v>
      </c>
      <c r="F9" s="53">
        <v>4800</v>
      </c>
      <c r="G9" s="53">
        <f t="shared" si="0"/>
        <v>9600</v>
      </c>
      <c r="H9" s="70" t="s">
        <v>666</v>
      </c>
    </row>
    <row r="10" spans="1:8" ht="24.75" customHeight="1">
      <c r="A10" s="68">
        <v>8</v>
      </c>
      <c r="B10" s="72"/>
      <c r="C10" s="70" t="s">
        <v>667</v>
      </c>
      <c r="D10" s="70" t="s">
        <v>37</v>
      </c>
      <c r="E10" s="71">
        <v>2</v>
      </c>
      <c r="F10" s="53">
        <v>2000</v>
      </c>
      <c r="G10" s="53">
        <f t="shared" si="0"/>
        <v>4000</v>
      </c>
      <c r="H10" s="70" t="s">
        <v>668</v>
      </c>
    </row>
    <row r="11" spans="1:8" ht="24.75" customHeight="1">
      <c r="A11" s="68">
        <v>9</v>
      </c>
      <c r="B11" s="72"/>
      <c r="C11" s="70" t="s">
        <v>669</v>
      </c>
      <c r="D11" s="70" t="s">
        <v>37</v>
      </c>
      <c r="E11" s="71">
        <v>2</v>
      </c>
      <c r="F11" s="53">
        <v>1600</v>
      </c>
      <c r="G11" s="53">
        <f t="shared" si="0"/>
        <v>3200</v>
      </c>
      <c r="H11" s="70" t="s">
        <v>654</v>
      </c>
    </row>
    <row r="12" spans="1:8" ht="24.75" customHeight="1">
      <c r="A12" s="68">
        <v>10</v>
      </c>
      <c r="B12" s="72"/>
      <c r="C12" s="70" t="s">
        <v>670</v>
      </c>
      <c r="D12" s="70" t="s">
        <v>37</v>
      </c>
      <c r="E12" s="71">
        <v>2</v>
      </c>
      <c r="F12" s="53">
        <v>200</v>
      </c>
      <c r="G12" s="53">
        <f t="shared" si="0"/>
        <v>400</v>
      </c>
      <c r="H12" s="70" t="s">
        <v>656</v>
      </c>
    </row>
    <row r="13" spans="1:8" ht="24.75" customHeight="1">
      <c r="A13" s="68">
        <v>11</v>
      </c>
      <c r="B13" s="72"/>
      <c r="C13" s="70" t="s">
        <v>671</v>
      </c>
      <c r="D13" s="70" t="s">
        <v>37</v>
      </c>
      <c r="E13" s="71">
        <v>2</v>
      </c>
      <c r="F13" s="53">
        <v>500</v>
      </c>
      <c r="G13" s="53">
        <f t="shared" si="0"/>
        <v>1000</v>
      </c>
      <c r="H13" s="70" t="s">
        <v>658</v>
      </c>
    </row>
    <row r="14" spans="1:8" ht="24.75" customHeight="1">
      <c r="A14" s="68">
        <v>12</v>
      </c>
      <c r="B14" s="72"/>
      <c r="C14" s="70" t="s">
        <v>672</v>
      </c>
      <c r="D14" s="70" t="s">
        <v>37</v>
      </c>
      <c r="E14" s="71">
        <v>2</v>
      </c>
      <c r="F14" s="53">
        <v>4900</v>
      </c>
      <c r="G14" s="53">
        <f t="shared" si="0"/>
        <v>9800</v>
      </c>
      <c r="H14" s="53" t="s">
        <v>673</v>
      </c>
    </row>
    <row r="15" spans="1:8" ht="24.75" customHeight="1">
      <c r="A15" s="68">
        <v>13</v>
      </c>
      <c r="B15" s="73" t="s">
        <v>674</v>
      </c>
      <c r="C15" s="70" t="s">
        <v>675</v>
      </c>
      <c r="D15" s="70" t="s">
        <v>618</v>
      </c>
      <c r="E15" s="71">
        <v>3</v>
      </c>
      <c r="F15" s="53">
        <v>3600</v>
      </c>
      <c r="G15" s="53">
        <f t="shared" si="0"/>
        <v>10800</v>
      </c>
      <c r="H15" s="70" t="s">
        <v>676</v>
      </c>
    </row>
    <row r="16" spans="1:8" ht="24.75" customHeight="1">
      <c r="A16" s="68">
        <v>14</v>
      </c>
      <c r="B16" s="73"/>
      <c r="C16" s="70" t="s">
        <v>677</v>
      </c>
      <c r="D16" s="36" t="s">
        <v>678</v>
      </c>
      <c r="E16" s="71" t="s">
        <v>679</v>
      </c>
      <c r="F16" s="53">
        <v>970</v>
      </c>
      <c r="G16" s="53">
        <f>F16*18</f>
        <v>17460</v>
      </c>
      <c r="H16" s="70" t="s">
        <v>680</v>
      </c>
    </row>
    <row r="17" spans="1:8" ht="24">
      <c r="A17" s="68">
        <v>15</v>
      </c>
      <c r="B17" s="73"/>
      <c r="C17" s="70" t="s">
        <v>681</v>
      </c>
      <c r="D17" s="70" t="s">
        <v>618</v>
      </c>
      <c r="E17" s="71">
        <v>3</v>
      </c>
      <c r="F17" s="53">
        <v>4700</v>
      </c>
      <c r="G17" s="53">
        <f>E17*F17</f>
        <v>14100</v>
      </c>
      <c r="H17" s="70" t="s">
        <v>682</v>
      </c>
    </row>
    <row r="18" spans="1:8" ht="24">
      <c r="A18" s="68">
        <v>16</v>
      </c>
      <c r="B18" s="73"/>
      <c r="C18" s="70" t="s">
        <v>683</v>
      </c>
      <c r="D18" s="70" t="s">
        <v>618</v>
      </c>
      <c r="E18" s="71">
        <v>3</v>
      </c>
      <c r="F18" s="53">
        <v>6000</v>
      </c>
      <c r="G18" s="53">
        <f>E18*F18</f>
        <v>18000</v>
      </c>
      <c r="H18" s="70" t="s">
        <v>684</v>
      </c>
    </row>
    <row r="19" spans="1:8" ht="24">
      <c r="A19" s="68">
        <v>17</v>
      </c>
      <c r="B19" s="73"/>
      <c r="C19" s="70" t="s">
        <v>685</v>
      </c>
      <c r="D19" s="70" t="s">
        <v>640</v>
      </c>
      <c r="E19" s="71">
        <v>50</v>
      </c>
      <c r="F19" s="53">
        <v>790</v>
      </c>
      <c r="G19" s="53">
        <f>E19*F19</f>
        <v>39500</v>
      </c>
      <c r="H19" s="70" t="s">
        <v>686</v>
      </c>
    </row>
    <row r="20" spans="1:8" ht="24">
      <c r="A20" s="68">
        <v>18</v>
      </c>
      <c r="B20" s="73"/>
      <c r="C20" s="70" t="s">
        <v>687</v>
      </c>
      <c r="D20" s="70" t="s">
        <v>688</v>
      </c>
      <c r="E20" s="71">
        <v>2</v>
      </c>
      <c r="F20" s="53">
        <v>6000</v>
      </c>
      <c r="G20" s="53">
        <f>E20*F20</f>
        <v>12000</v>
      </c>
      <c r="H20" s="70" t="s">
        <v>689</v>
      </c>
    </row>
    <row r="21" spans="1:8" ht="24">
      <c r="A21" s="68">
        <v>19</v>
      </c>
      <c r="B21" s="73"/>
      <c r="C21" s="73" t="s">
        <v>690</v>
      </c>
      <c r="D21" s="73" t="s">
        <v>691</v>
      </c>
      <c r="E21" s="74">
        <v>8</v>
      </c>
      <c r="F21" s="75">
        <v>1400</v>
      </c>
      <c r="G21" s="53">
        <f aca="true" t="shared" si="1" ref="G21:G30">E21*F21</f>
        <v>11200</v>
      </c>
      <c r="H21" s="70" t="s">
        <v>692</v>
      </c>
    </row>
    <row r="22" spans="1:8" ht="24">
      <c r="A22" s="68">
        <v>20</v>
      </c>
      <c r="B22" s="73"/>
      <c r="C22" s="76" t="s">
        <v>693</v>
      </c>
      <c r="D22" s="73" t="s">
        <v>640</v>
      </c>
      <c r="E22" s="74">
        <v>10</v>
      </c>
      <c r="F22" s="75">
        <v>1400</v>
      </c>
      <c r="G22" s="53">
        <f t="shared" si="1"/>
        <v>14000</v>
      </c>
      <c r="H22" s="70" t="s">
        <v>692</v>
      </c>
    </row>
    <row r="23" spans="1:8" ht="24.75" customHeight="1">
      <c r="A23" s="68">
        <v>21</v>
      </c>
      <c r="B23" s="73"/>
      <c r="C23" s="76" t="s">
        <v>694</v>
      </c>
      <c r="D23" s="73" t="s">
        <v>695</v>
      </c>
      <c r="E23" s="74">
        <v>2</v>
      </c>
      <c r="F23" s="75">
        <v>14000</v>
      </c>
      <c r="G23" s="53">
        <f t="shared" si="1"/>
        <v>28000</v>
      </c>
      <c r="H23" s="73" t="s">
        <v>696</v>
      </c>
    </row>
    <row r="24" spans="1:8" ht="24.75" customHeight="1">
      <c r="A24" s="68">
        <v>22</v>
      </c>
      <c r="B24" s="73"/>
      <c r="C24" s="76" t="s">
        <v>697</v>
      </c>
      <c r="D24" s="73" t="s">
        <v>695</v>
      </c>
      <c r="E24" s="74">
        <v>2</v>
      </c>
      <c r="F24" s="75">
        <v>14000</v>
      </c>
      <c r="G24" s="53">
        <f t="shared" si="1"/>
        <v>28000</v>
      </c>
      <c r="H24" s="73" t="s">
        <v>698</v>
      </c>
    </row>
    <row r="25" spans="1:8" ht="24.75" customHeight="1">
      <c r="A25" s="68">
        <v>23</v>
      </c>
      <c r="B25" s="73"/>
      <c r="C25" s="76" t="s">
        <v>699</v>
      </c>
      <c r="D25" s="73" t="s">
        <v>695</v>
      </c>
      <c r="E25" s="74">
        <v>2</v>
      </c>
      <c r="F25" s="75">
        <v>14000</v>
      </c>
      <c r="G25" s="53">
        <f t="shared" si="1"/>
        <v>28000</v>
      </c>
      <c r="H25" s="73" t="s">
        <v>698</v>
      </c>
    </row>
    <row r="26" spans="1:8" ht="24.75" customHeight="1">
      <c r="A26" s="68">
        <v>24</v>
      </c>
      <c r="B26" s="73"/>
      <c r="C26" s="76" t="s">
        <v>700</v>
      </c>
      <c r="D26" s="73" t="s">
        <v>640</v>
      </c>
      <c r="E26" s="74">
        <v>20</v>
      </c>
      <c r="F26" s="75">
        <v>3200</v>
      </c>
      <c r="G26" s="53">
        <f t="shared" si="1"/>
        <v>64000</v>
      </c>
      <c r="H26" s="70" t="s">
        <v>110</v>
      </c>
    </row>
    <row r="27" spans="1:8" ht="36">
      <c r="A27" s="68">
        <v>25</v>
      </c>
      <c r="B27" s="73"/>
      <c r="C27" s="73" t="s">
        <v>701</v>
      </c>
      <c r="D27" s="73" t="s">
        <v>609</v>
      </c>
      <c r="E27" s="74">
        <v>2</v>
      </c>
      <c r="F27" s="38">
        <v>12000</v>
      </c>
      <c r="G27" s="53">
        <f t="shared" si="1"/>
        <v>24000</v>
      </c>
      <c r="H27" s="36" t="s">
        <v>702</v>
      </c>
    </row>
    <row r="28" spans="1:8" ht="36">
      <c r="A28" s="68">
        <v>26</v>
      </c>
      <c r="B28" s="73"/>
      <c r="C28" s="73" t="s">
        <v>703</v>
      </c>
      <c r="D28" s="73" t="s">
        <v>609</v>
      </c>
      <c r="E28" s="74">
        <v>2</v>
      </c>
      <c r="F28" s="38">
        <v>12000</v>
      </c>
      <c r="G28" s="53">
        <f t="shared" si="1"/>
        <v>24000</v>
      </c>
      <c r="H28" s="36" t="s">
        <v>704</v>
      </c>
    </row>
    <row r="29" spans="1:8" ht="24">
      <c r="A29" s="68">
        <v>27</v>
      </c>
      <c r="B29" s="73"/>
      <c r="C29" s="73" t="s">
        <v>705</v>
      </c>
      <c r="D29" s="73" t="s">
        <v>706</v>
      </c>
      <c r="E29" s="74">
        <v>23000</v>
      </c>
      <c r="F29" s="75">
        <v>2</v>
      </c>
      <c r="G29" s="53">
        <f t="shared" si="1"/>
        <v>46000</v>
      </c>
      <c r="H29" s="70" t="s">
        <v>707</v>
      </c>
    </row>
    <row r="30" spans="1:8" ht="24">
      <c r="A30" s="68">
        <v>28</v>
      </c>
      <c r="B30" s="73"/>
      <c r="C30" s="73" t="s">
        <v>708</v>
      </c>
      <c r="D30" s="73" t="s">
        <v>609</v>
      </c>
      <c r="E30" s="74">
        <v>1</v>
      </c>
      <c r="F30" s="75">
        <v>10000</v>
      </c>
      <c r="G30" s="53">
        <f t="shared" si="1"/>
        <v>10000</v>
      </c>
      <c r="H30" s="70" t="s">
        <v>709</v>
      </c>
    </row>
    <row r="31" spans="1:8" ht="28.5" customHeight="1">
      <c r="A31" s="68">
        <v>29</v>
      </c>
      <c r="B31" s="77" t="s">
        <v>537</v>
      </c>
      <c r="C31" s="77"/>
      <c r="D31" s="77"/>
      <c r="E31" s="78"/>
      <c r="F31" s="78"/>
      <c r="G31" s="79">
        <f>SUM(G3:G30)</f>
        <v>451660</v>
      </c>
      <c r="H31" s="78"/>
    </row>
  </sheetData>
  <sheetProtection/>
  <mergeCells count="6">
    <mergeCell ref="A1:H1"/>
    <mergeCell ref="B2:C2"/>
    <mergeCell ref="B31:D31"/>
    <mergeCell ref="B3:B14"/>
    <mergeCell ref="B15:B20"/>
    <mergeCell ref="B21:B30"/>
  </mergeCells>
  <printOptions/>
  <pageMargins left="0.75" right="0.75" top="1" bottom="1" header="0.5" footer="0.5"/>
  <pageSetup fitToHeight="0" fitToWidth="1" orientation="portrait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SheetLayoutView="100" workbookViewId="0" topLeftCell="A1">
      <selection activeCell="L7" sqref="L7"/>
    </sheetView>
  </sheetViews>
  <sheetFormatPr defaultColWidth="9.00390625" defaultRowHeight="15"/>
  <cols>
    <col min="2" max="3" width="16.421875" style="0" customWidth="1"/>
    <col min="6" max="6" width="12.8515625" style="0" customWidth="1"/>
    <col min="7" max="7" width="13.421875" style="0" customWidth="1"/>
    <col min="8" max="8" width="18.421875" style="0" customWidth="1"/>
  </cols>
  <sheetData>
    <row r="1" spans="1:8" ht="30" customHeight="1">
      <c r="A1" s="40" t="s">
        <v>710</v>
      </c>
      <c r="B1" s="44"/>
      <c r="C1" s="40"/>
      <c r="D1" s="40"/>
      <c r="E1" s="40"/>
      <c r="F1" s="40"/>
      <c r="G1" s="40"/>
      <c r="H1" s="40"/>
    </row>
    <row r="2" spans="1:8" ht="16.5">
      <c r="A2" s="45" t="s">
        <v>1</v>
      </c>
      <c r="B2" s="33" t="s">
        <v>28</v>
      </c>
      <c r="C2" s="33" t="s">
        <v>29</v>
      </c>
      <c r="D2" s="33" t="s">
        <v>30</v>
      </c>
      <c r="E2" s="33" t="s">
        <v>595</v>
      </c>
      <c r="F2" s="6" t="s">
        <v>32</v>
      </c>
      <c r="G2" s="7" t="s">
        <v>33</v>
      </c>
      <c r="H2" s="46" t="s">
        <v>596</v>
      </c>
    </row>
    <row r="3" spans="1:8" ht="24">
      <c r="A3" s="47">
        <v>1</v>
      </c>
      <c r="B3" s="48" t="s">
        <v>711</v>
      </c>
      <c r="C3" s="10" t="s">
        <v>712</v>
      </c>
      <c r="D3" s="35" t="s">
        <v>37</v>
      </c>
      <c r="E3" s="35">
        <v>8</v>
      </c>
      <c r="F3" s="49">
        <v>12000</v>
      </c>
      <c r="G3" s="49">
        <f aca="true" t="shared" si="0" ref="G3:G15">E3*F3</f>
        <v>96000</v>
      </c>
      <c r="H3" s="38" t="s">
        <v>713</v>
      </c>
    </row>
    <row r="4" spans="1:8" ht="24">
      <c r="A4" s="47">
        <v>2</v>
      </c>
      <c r="B4" s="48" t="s">
        <v>714</v>
      </c>
      <c r="C4" s="10" t="s">
        <v>715</v>
      </c>
      <c r="D4" s="35" t="s">
        <v>37</v>
      </c>
      <c r="E4" s="35">
        <v>8</v>
      </c>
      <c r="F4" s="49">
        <v>4500</v>
      </c>
      <c r="G4" s="49">
        <f t="shared" si="0"/>
        <v>36000</v>
      </c>
      <c r="H4" s="38" t="s">
        <v>716</v>
      </c>
    </row>
    <row r="5" spans="1:8" ht="36">
      <c r="A5" s="47">
        <v>3</v>
      </c>
      <c r="B5" s="48"/>
      <c r="C5" s="10" t="s">
        <v>717</v>
      </c>
      <c r="D5" s="35" t="s">
        <v>37</v>
      </c>
      <c r="E5" s="35">
        <v>8</v>
      </c>
      <c r="F5" s="49">
        <v>4500</v>
      </c>
      <c r="G5" s="49">
        <f t="shared" si="0"/>
        <v>36000</v>
      </c>
      <c r="H5" s="10" t="s">
        <v>718</v>
      </c>
    </row>
    <row r="6" spans="1:8" ht="24">
      <c r="A6" s="47">
        <v>4</v>
      </c>
      <c r="B6" s="48" t="s">
        <v>719</v>
      </c>
      <c r="C6" s="48" t="s">
        <v>504</v>
      </c>
      <c r="D6" s="35" t="s">
        <v>37</v>
      </c>
      <c r="E6" s="35">
        <v>8</v>
      </c>
      <c r="F6" s="50">
        <v>6000</v>
      </c>
      <c r="G6" s="49">
        <f t="shared" si="0"/>
        <v>48000</v>
      </c>
      <c r="H6" s="51" t="s">
        <v>720</v>
      </c>
    </row>
    <row r="7" spans="1:8" ht="24">
      <c r="A7" s="47">
        <v>5</v>
      </c>
      <c r="B7" s="48" t="s">
        <v>721</v>
      </c>
      <c r="C7" s="10" t="s">
        <v>722</v>
      </c>
      <c r="D7" s="35" t="s">
        <v>37</v>
      </c>
      <c r="E7" s="35">
        <v>8</v>
      </c>
      <c r="F7" s="50">
        <v>600</v>
      </c>
      <c r="G7" s="50">
        <f t="shared" si="0"/>
        <v>4800</v>
      </c>
      <c r="H7" s="51" t="s">
        <v>723</v>
      </c>
    </row>
    <row r="8" spans="1:8" ht="24">
      <c r="A8" s="47">
        <v>6</v>
      </c>
      <c r="B8" s="48"/>
      <c r="C8" s="10" t="s">
        <v>724</v>
      </c>
      <c r="D8" s="35" t="s">
        <v>37</v>
      </c>
      <c r="E8" s="35">
        <v>8</v>
      </c>
      <c r="F8" s="50">
        <v>600</v>
      </c>
      <c r="G8" s="50">
        <f t="shared" si="0"/>
        <v>4800</v>
      </c>
      <c r="H8" s="51" t="s">
        <v>725</v>
      </c>
    </row>
    <row r="9" spans="1:8" ht="24">
      <c r="A9" s="47">
        <v>7</v>
      </c>
      <c r="B9" s="48"/>
      <c r="C9" s="10" t="s">
        <v>337</v>
      </c>
      <c r="D9" s="35" t="s">
        <v>37</v>
      </c>
      <c r="E9" s="35">
        <v>8</v>
      </c>
      <c r="F9" s="50">
        <v>1200</v>
      </c>
      <c r="G9" s="50">
        <f t="shared" si="0"/>
        <v>9600</v>
      </c>
      <c r="H9" s="51" t="s">
        <v>726</v>
      </c>
    </row>
    <row r="10" spans="1:8" ht="24">
      <c r="A10" s="47">
        <v>8</v>
      </c>
      <c r="B10" s="48"/>
      <c r="C10" s="10" t="s">
        <v>727</v>
      </c>
      <c r="D10" s="35" t="s">
        <v>37</v>
      </c>
      <c r="E10" s="35">
        <v>8</v>
      </c>
      <c r="F10" s="50">
        <v>1200</v>
      </c>
      <c r="G10" s="50">
        <f t="shared" si="0"/>
        <v>9600</v>
      </c>
      <c r="H10" s="51" t="s">
        <v>728</v>
      </c>
    </row>
    <row r="11" spans="1:8" ht="24">
      <c r="A11" s="47">
        <v>9</v>
      </c>
      <c r="B11" s="48"/>
      <c r="C11" s="10" t="s">
        <v>729</v>
      </c>
      <c r="D11" s="35" t="s">
        <v>37</v>
      </c>
      <c r="E11" s="35">
        <v>8</v>
      </c>
      <c r="F11" s="50">
        <v>1200</v>
      </c>
      <c r="G11" s="50">
        <f t="shared" si="0"/>
        <v>9600</v>
      </c>
      <c r="H11" s="51" t="s">
        <v>726</v>
      </c>
    </row>
    <row r="12" spans="1:8" ht="24">
      <c r="A12" s="47">
        <v>10</v>
      </c>
      <c r="B12" s="35" t="s">
        <v>730</v>
      </c>
      <c r="C12" s="35" t="s">
        <v>731</v>
      </c>
      <c r="D12" s="35" t="s">
        <v>37</v>
      </c>
      <c r="E12" s="52">
        <v>1</v>
      </c>
      <c r="F12" s="50">
        <v>10000</v>
      </c>
      <c r="G12" s="49">
        <f t="shared" si="0"/>
        <v>10000</v>
      </c>
      <c r="H12" s="53" t="s">
        <v>732</v>
      </c>
    </row>
    <row r="13" spans="1:8" ht="24">
      <c r="A13" s="47">
        <v>11</v>
      </c>
      <c r="B13" s="35"/>
      <c r="C13" s="35" t="s">
        <v>733</v>
      </c>
      <c r="D13" s="35" t="s">
        <v>37</v>
      </c>
      <c r="E13" s="52">
        <v>1</v>
      </c>
      <c r="F13" s="50">
        <v>10000</v>
      </c>
      <c r="G13" s="49">
        <f t="shared" si="0"/>
        <v>10000</v>
      </c>
      <c r="H13" s="53" t="s">
        <v>734</v>
      </c>
    </row>
    <row r="14" spans="1:8" ht="39" customHeight="1">
      <c r="A14" s="47">
        <v>12</v>
      </c>
      <c r="B14" s="54" t="s">
        <v>735</v>
      </c>
      <c r="C14" s="55" t="s">
        <v>736</v>
      </c>
      <c r="D14" s="56" t="s">
        <v>37</v>
      </c>
      <c r="E14" s="52">
        <v>2</v>
      </c>
      <c r="F14" s="57">
        <v>14000</v>
      </c>
      <c r="G14" s="49">
        <f t="shared" si="0"/>
        <v>28000</v>
      </c>
      <c r="H14" s="58" t="s">
        <v>110</v>
      </c>
    </row>
    <row r="15" spans="1:8" ht="39" customHeight="1">
      <c r="A15" s="47">
        <v>13</v>
      </c>
      <c r="B15" s="54" t="s">
        <v>737</v>
      </c>
      <c r="C15" s="55" t="s">
        <v>736</v>
      </c>
      <c r="D15" s="56" t="s">
        <v>37</v>
      </c>
      <c r="E15" s="52">
        <v>3</v>
      </c>
      <c r="F15" s="57">
        <v>14000</v>
      </c>
      <c r="G15" s="49">
        <f t="shared" si="0"/>
        <v>42000</v>
      </c>
      <c r="H15" s="58" t="s">
        <v>110</v>
      </c>
    </row>
    <row r="16" spans="1:8" ht="28.5" customHeight="1">
      <c r="A16" s="47">
        <v>14</v>
      </c>
      <c r="B16" s="59" t="s">
        <v>593</v>
      </c>
      <c r="C16" s="59"/>
      <c r="D16" s="60"/>
      <c r="E16" s="60"/>
      <c r="F16" s="60"/>
      <c r="G16" s="61">
        <f>SUM(G3:G15)</f>
        <v>344400</v>
      </c>
      <c r="H16" s="62"/>
    </row>
  </sheetData>
  <sheetProtection/>
  <mergeCells count="5">
    <mergeCell ref="A1:H1"/>
    <mergeCell ref="B16:C16"/>
    <mergeCell ref="B4:B5"/>
    <mergeCell ref="B7:B11"/>
    <mergeCell ref="B12:B13"/>
  </mergeCells>
  <printOptions/>
  <pageMargins left="0.75" right="0.75" top="1" bottom="1" header="0.5" footer="0.5"/>
  <pageSetup fitToHeight="0" fitToWidth="1" orientation="portrait" paperSize="9" scale="8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SheetLayoutView="100" workbookViewId="0" topLeftCell="A1">
      <selection activeCell="B33" sqref="B33"/>
    </sheetView>
  </sheetViews>
  <sheetFormatPr defaultColWidth="9.00390625" defaultRowHeight="15"/>
  <cols>
    <col min="9" max="9" width="12.421875" style="0" customWidth="1"/>
    <col min="10" max="10" width="18.140625" style="0" customWidth="1"/>
  </cols>
  <sheetData>
    <row r="1" spans="1:10" ht="36" customHeight="1">
      <c r="A1" s="30" t="s">
        <v>738</v>
      </c>
      <c r="B1" s="30"/>
      <c r="C1" s="30"/>
      <c r="D1" s="30"/>
      <c r="E1" s="30"/>
      <c r="F1" s="31"/>
      <c r="G1" s="32"/>
      <c r="H1" s="32"/>
      <c r="I1" s="40"/>
      <c r="J1" s="40"/>
    </row>
    <row r="2" spans="1:10" s="29" customFormat="1" ht="36" customHeight="1">
      <c r="A2" s="33" t="s">
        <v>1</v>
      </c>
      <c r="B2" s="33" t="s">
        <v>739</v>
      </c>
      <c r="C2" s="33" t="s">
        <v>649</v>
      </c>
      <c r="D2" s="33"/>
      <c r="E2" s="33" t="s">
        <v>650</v>
      </c>
      <c r="F2" s="34" t="s">
        <v>574</v>
      </c>
      <c r="G2" s="6" t="s">
        <v>740</v>
      </c>
      <c r="H2" s="6" t="s">
        <v>741</v>
      </c>
      <c r="I2" s="7" t="s">
        <v>742</v>
      </c>
      <c r="J2" s="41" t="s">
        <v>34</v>
      </c>
    </row>
    <row r="3" spans="1:10" ht="24">
      <c r="A3" s="35">
        <v>1</v>
      </c>
      <c r="B3" s="35" t="s">
        <v>743</v>
      </c>
      <c r="C3" s="36" t="s">
        <v>744</v>
      </c>
      <c r="D3" s="36"/>
      <c r="E3" s="35" t="s">
        <v>640</v>
      </c>
      <c r="F3" s="37">
        <v>85</v>
      </c>
      <c r="G3" s="38">
        <v>600</v>
      </c>
      <c r="H3" s="38">
        <v>600</v>
      </c>
      <c r="I3" s="38">
        <f>G3*F3</f>
        <v>51000</v>
      </c>
      <c r="J3" s="42" t="s">
        <v>745</v>
      </c>
    </row>
    <row r="4" spans="1:10" ht="24">
      <c r="A4" s="35">
        <v>2</v>
      </c>
      <c r="B4" s="35"/>
      <c r="C4" s="36" t="s">
        <v>746</v>
      </c>
      <c r="D4" s="36"/>
      <c r="E4" s="35" t="s">
        <v>640</v>
      </c>
      <c r="F4" s="37">
        <v>85</v>
      </c>
      <c r="G4" s="38">
        <v>600</v>
      </c>
      <c r="H4" s="38">
        <v>600</v>
      </c>
      <c r="I4" s="38">
        <f aca="true" t="shared" si="0" ref="I3:I9">G4*F4</f>
        <v>51000</v>
      </c>
      <c r="J4" s="42" t="s">
        <v>747</v>
      </c>
    </row>
    <row r="5" spans="1:10" ht="24">
      <c r="A5" s="35">
        <v>3</v>
      </c>
      <c r="B5" s="35"/>
      <c r="C5" s="36" t="s">
        <v>748</v>
      </c>
      <c r="D5" s="36"/>
      <c r="E5" s="35" t="s">
        <v>640</v>
      </c>
      <c r="F5" s="37">
        <v>85</v>
      </c>
      <c r="G5" s="38">
        <v>400</v>
      </c>
      <c r="H5" s="38">
        <v>400</v>
      </c>
      <c r="I5" s="38">
        <f t="shared" si="0"/>
        <v>34000</v>
      </c>
      <c r="J5" s="42" t="s">
        <v>749</v>
      </c>
    </row>
    <row r="6" spans="1:10" ht="24">
      <c r="A6" s="35">
        <v>4</v>
      </c>
      <c r="B6" s="35"/>
      <c r="C6" s="36" t="s">
        <v>750</v>
      </c>
      <c r="D6" s="36"/>
      <c r="E6" s="35" t="s">
        <v>640</v>
      </c>
      <c r="F6" s="37">
        <v>85</v>
      </c>
      <c r="G6" s="38">
        <v>400</v>
      </c>
      <c r="H6" s="38">
        <v>400</v>
      </c>
      <c r="I6" s="38">
        <f t="shared" si="0"/>
        <v>34000</v>
      </c>
      <c r="J6" s="42" t="s">
        <v>751</v>
      </c>
    </row>
    <row r="7" spans="1:10" ht="24">
      <c r="A7" s="35">
        <v>5</v>
      </c>
      <c r="B7" s="35"/>
      <c r="C7" s="36" t="s">
        <v>752</v>
      </c>
      <c r="D7" s="36"/>
      <c r="E7" s="35" t="s">
        <v>640</v>
      </c>
      <c r="F7" s="37">
        <v>85</v>
      </c>
      <c r="G7" s="38">
        <v>400</v>
      </c>
      <c r="H7" s="38">
        <v>400</v>
      </c>
      <c r="I7" s="38">
        <f t="shared" si="0"/>
        <v>34000</v>
      </c>
      <c r="J7" s="42" t="s">
        <v>753</v>
      </c>
    </row>
    <row r="8" spans="1:10" ht="24">
      <c r="A8" s="35">
        <v>6</v>
      </c>
      <c r="B8" s="35"/>
      <c r="C8" s="36" t="s">
        <v>754</v>
      </c>
      <c r="D8" s="36"/>
      <c r="E8" s="35" t="s">
        <v>640</v>
      </c>
      <c r="F8" s="37">
        <v>85</v>
      </c>
      <c r="G8" s="38">
        <v>400</v>
      </c>
      <c r="H8" s="38">
        <v>400</v>
      </c>
      <c r="I8" s="38">
        <f t="shared" si="0"/>
        <v>34000</v>
      </c>
      <c r="J8" s="42" t="s">
        <v>755</v>
      </c>
    </row>
    <row r="9" spans="1:10" ht="33" customHeight="1">
      <c r="A9" s="35">
        <v>7</v>
      </c>
      <c r="B9" s="35"/>
      <c r="C9" s="36" t="s">
        <v>756</v>
      </c>
      <c r="D9" s="36"/>
      <c r="E9" s="35" t="s">
        <v>640</v>
      </c>
      <c r="F9" s="37">
        <v>85</v>
      </c>
      <c r="G9" s="38">
        <v>400</v>
      </c>
      <c r="H9" s="38">
        <v>400</v>
      </c>
      <c r="I9" s="38">
        <f t="shared" si="0"/>
        <v>34000</v>
      </c>
      <c r="J9" s="42" t="s">
        <v>757</v>
      </c>
    </row>
    <row r="10" spans="1:10" ht="30.75" customHeight="1">
      <c r="A10" s="39" t="s">
        <v>537</v>
      </c>
      <c r="B10" s="39"/>
      <c r="C10" s="39"/>
      <c r="D10" s="39"/>
      <c r="E10" s="39"/>
      <c r="F10" s="39"/>
      <c r="G10" s="39"/>
      <c r="H10" s="39"/>
      <c r="I10" s="43">
        <f>SUM(I3:I9)</f>
        <v>272000</v>
      </c>
      <c r="J10" s="43"/>
    </row>
  </sheetData>
  <sheetProtection/>
  <mergeCells count="11">
    <mergeCell ref="A1:J1"/>
    <mergeCell ref="C2:D2"/>
    <mergeCell ref="C3:D3"/>
    <mergeCell ref="C4:D4"/>
    <mergeCell ref="C5:D5"/>
    <mergeCell ref="C6:D6"/>
    <mergeCell ref="C7:D7"/>
    <mergeCell ref="C8:D8"/>
    <mergeCell ref="C9:D9"/>
    <mergeCell ref="A10:G10"/>
    <mergeCell ref="B3:B9"/>
  </mergeCells>
  <printOptions/>
  <pageMargins left="0.75" right="0.75" top="1" bottom="1" header="0.5" footer="0.5"/>
  <pageSetup fitToHeight="0" fitToWidth="1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广东省建筑科学研究院集团股份有限公司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ljh</dc:creator>
  <cp:keywords/>
  <dc:description/>
  <cp:lastModifiedBy>何和</cp:lastModifiedBy>
  <dcterms:created xsi:type="dcterms:W3CDTF">2024-02-26T06:36:00Z</dcterms:created>
  <dcterms:modified xsi:type="dcterms:W3CDTF">2024-04-23T03:26:32Z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378BDEC0BA484E09AADBD0F00471BEE6_13</vt:lpwstr>
  </property>
  <property fmtid="{D5CDD505-2E9C-101B-9397-08002B2CF9AE}" pid="4" name="KSOProductBuildV">
    <vt:lpwstr>2052-12.1.0.16417</vt:lpwstr>
  </property>
</Properties>
</file>