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结构检测报价清单" sheetId="1" r:id="rId1"/>
  </sheets>
  <calcPr calcId="144525"/>
</workbook>
</file>

<file path=xl/sharedStrings.xml><?xml version="1.0" encoding="utf-8"?>
<sst xmlns="http://schemas.openxmlformats.org/spreadsheetml/2006/main" count="151" uniqueCount="121">
  <si>
    <t>广湾十八商务港医疗功能配套工程第三方检测清单</t>
  </si>
  <si>
    <t>序号</t>
  </si>
  <si>
    <t>项目名称</t>
  </si>
  <si>
    <t>检测参数</t>
  </si>
  <si>
    <t>总量</t>
  </si>
  <si>
    <t>检测频率</t>
  </si>
  <si>
    <t>单位</t>
  </si>
  <si>
    <t>检测工程量</t>
  </si>
  <si>
    <t>单价（元）</t>
  </si>
  <si>
    <t>合计（元）</t>
  </si>
  <si>
    <t>参考文件粤建检协〔2015〕8号</t>
  </si>
  <si>
    <t>一</t>
  </si>
  <si>
    <t>钢结构检测</t>
  </si>
  <si>
    <t>钢结构超声波检测</t>
  </si>
  <si>
    <t>一级焊缝100%，二级焊缝20%（GB 50205-2020）</t>
  </si>
  <si>
    <t>米</t>
  </si>
  <si>
    <t>2.17.1</t>
  </si>
  <si>
    <t>钢结构防腐测厚</t>
  </si>
  <si>
    <t>按构件总数10%，不少于3件（GB 50205-2020）</t>
  </si>
  <si>
    <t>构件</t>
  </si>
  <si>
    <t>2.17.8</t>
  </si>
  <si>
    <t>钢结构防火测厚</t>
  </si>
  <si>
    <t>2.17.9</t>
  </si>
  <si>
    <t>小计（一）:</t>
  </si>
  <si>
    <t>二</t>
  </si>
  <si>
    <t>实体检测</t>
  </si>
  <si>
    <t>砼强度结构（回弹）</t>
  </si>
  <si>
    <t>梁</t>
  </si>
  <si>
    <t>混凝土强度</t>
  </si>
  <si>
    <t>44个</t>
  </si>
  <si>
    <t>按GB/T 50344-2019 表3.3.10检测类别A抽取。</t>
  </si>
  <si>
    <t>组</t>
  </si>
  <si>
    <t>2.4.1混凝土强度（回弹法），每组10测区</t>
  </si>
  <si>
    <t>板</t>
  </si>
  <si>
    <t>16个</t>
  </si>
  <si>
    <t>钢筋扫描</t>
  </si>
  <si>
    <t>保护层厚度</t>
  </si>
  <si>
    <t>对非悬挑梁板类构件，应各抽取2%且不少于5个构件；对悬挑梁，应抽取5%且不少于10个构件；对悬挑板，应抽取10%且不少于20个构件。</t>
  </si>
  <si>
    <t>2.2.1</t>
  </si>
  <si>
    <t>16块</t>
  </si>
  <si>
    <t xml:space="preserve">粘合钢板正拉粘结强度
</t>
  </si>
  <si>
    <t>钢板抗拔</t>
  </si>
  <si>
    <t>14根</t>
  </si>
  <si>
    <t>对梁、柱构件，每批构件随机抽取的受检构件应按该批构件总数的10％确定，但不得少于3根。</t>
  </si>
  <si>
    <t>2.8.1</t>
  </si>
  <si>
    <t>后锚固件拉拔</t>
  </si>
  <si>
    <t>钢板黏贴锚栓</t>
  </si>
  <si>
    <t>锚栓抗拔</t>
  </si>
  <si>
    <t>2100根</t>
  </si>
  <si>
    <t>对一般结构构件，按JGJ 145-2013附录C中 C.2.3条1款2)项进行抽取。</t>
  </si>
  <si>
    <t>根</t>
  </si>
  <si>
    <t>42</t>
  </si>
  <si>
    <t>2.9.1植筋/化学螺栓</t>
  </si>
  <si>
    <t>梁板植筋</t>
  </si>
  <si>
    <t>植筋抗拔</t>
  </si>
  <si>
    <t>3492根</t>
  </si>
  <si>
    <t>对一般结构构件，应取每一检验批锚固件总数的1.0％且不少于3件进行检验。</t>
  </si>
  <si>
    <t>35</t>
  </si>
  <si>
    <t>小计（二）:</t>
  </si>
  <si>
    <t>三</t>
  </si>
  <si>
    <t>加固原材检测</t>
  </si>
  <si>
    <t>混凝土试块</t>
  </si>
  <si>
    <t>抗压强度</t>
  </si>
  <si>
    <t>每100m³做一组</t>
  </si>
  <si>
    <t>4.8.10</t>
  </si>
  <si>
    <t>混凝土抗渗</t>
  </si>
  <si>
    <t>抗渗</t>
  </si>
  <si>
    <t>4.8.19</t>
  </si>
  <si>
    <t>水泥</t>
  </si>
  <si>
    <t>水泥（凝结时间、稠度、安定性（雷式法）、胶砂强度、细度）</t>
  </si>
  <si>
    <t>同规格同批次200t检1组</t>
  </si>
  <si>
    <t>4.1.1、4.1.2、4.1.4、4.1.5、4.1.6</t>
  </si>
  <si>
    <t>砂</t>
  </si>
  <si>
    <t>砂（筛分、表观密度、堆积密度、紧密密度、含泥量）</t>
  </si>
  <si>
    <r>
      <t>每400m</t>
    </r>
    <r>
      <rPr>
        <vertAlign val="superscript"/>
        <sz val="10"/>
        <rFont val="宋体"/>
        <charset val="134"/>
      </rPr>
      <t>3</t>
    </r>
    <r>
      <rPr>
        <sz val="10"/>
        <rFont val="宋体"/>
        <charset val="134"/>
      </rPr>
      <t>/组</t>
    </r>
  </si>
  <si>
    <t>4.4.1、4.4.2、4.4.3、4.4.4、4.4.8</t>
  </si>
  <si>
    <t>石</t>
  </si>
  <si>
    <t>石（颗粒级配、表观密度、堆积密度、含泥量、针片状含量、压碎值指标</t>
  </si>
  <si>
    <t>4.5.1、4.5.2、4.5.3、4.5.8、4.5.11、4.5.12</t>
  </si>
  <si>
    <t>混凝土配合比</t>
  </si>
  <si>
    <t>配合比验证</t>
  </si>
  <si>
    <t>每个规格检测一组</t>
  </si>
  <si>
    <t>4.8.9</t>
  </si>
  <si>
    <t>氯离子检测</t>
  </si>
  <si>
    <t>混凝土氯离子含量</t>
  </si>
  <si>
    <t>单位工程同或不同强度等级/组</t>
  </si>
  <si>
    <t xml:space="preserve">
4.8.24（预拌）</t>
  </si>
  <si>
    <t>焊接材料检测 （焊条、焊丝）</t>
  </si>
  <si>
    <t>化学成分、、拉伸试验、冲击试验、金相分析、</t>
  </si>
  <si>
    <t xml:space="preserve"> 10000-35000根/组</t>
  </si>
  <si>
    <t>4.31.1、4.31.2、4.31.3、4.34.4、4.34.5</t>
  </si>
  <si>
    <t>钢筋原材</t>
  </si>
  <si>
    <t>屈服强度、抗拉强度、断后伸长率、弯曲、反弯、重量偏差</t>
  </si>
  <si>
    <t>同一牌号、同一炉罐号、同一规格的钢筋不超过60t为一批。</t>
  </si>
  <si>
    <t>4.16.1、4.16.2、4.16.6</t>
  </si>
  <si>
    <t>钢筋机械连接</t>
  </si>
  <si>
    <t>抗拉强度、最大伸长率</t>
  </si>
  <si>
    <t>300个接头/组</t>
  </si>
  <si>
    <t>4.18.1、4.18.2</t>
  </si>
  <si>
    <t>碳纤维布</t>
  </si>
  <si>
    <t>抗拉强度、伸长率、与基材正拉粘结强度</t>
  </si>
  <si>
    <t xml:space="preserve">
碳纤维布以 3000 m2平方米为--批不足此数量时，按批计.
</t>
  </si>
  <si>
    <t>4.33.1、4.33.4</t>
  </si>
  <si>
    <t>植筋、钢板结构胶</t>
  </si>
  <si>
    <r>
      <t>抗拉强度、钢对钢粘结强度、伸长率、抗压强、劈裂</t>
    </r>
    <r>
      <rPr>
        <b/>
        <sz val="10.5"/>
        <rFont val="宋体"/>
        <charset val="134"/>
      </rPr>
      <t>抗</t>
    </r>
    <r>
      <rPr>
        <sz val="10.5"/>
        <rFont val="宋体"/>
        <charset val="134"/>
      </rPr>
      <t>拉强度</t>
    </r>
  </si>
  <si>
    <t>同一规格型号抽检一组</t>
  </si>
  <si>
    <t>4.36.1、4.36.2、4.36.5、4.36.7</t>
  </si>
  <si>
    <t>高强螺栓</t>
  </si>
  <si>
    <t>抗拉强度、屈服强度、楔负载、螺栓拉力荷载、连接副扭矩系数、连接副紧固轴力</t>
  </si>
  <si>
    <t>每种规格3000套送检/组</t>
  </si>
  <si>
    <t>4.19.1、4.19.2、4.19.3、4.19.5、4.19.6</t>
  </si>
  <si>
    <t>建筑涂料</t>
  </si>
  <si>
    <t xml:space="preserve">涂膜外观、在容器中状态、施工性、耐水性、耐碱性、干燥时间、耐洗刷性 </t>
  </si>
  <si>
    <t>JG/T 298-2010 第7.2条:每个类型按15t为一批,不超过15t按15t计,每批抽检一组.</t>
  </si>
  <si>
    <t>4.35.7、4.35.15、4.35.17、4.35.20、4.35.24、4.35.26、4.35.28</t>
  </si>
  <si>
    <t>油漆</t>
  </si>
  <si>
    <t>在容器中状态、粘结强度、干燥时间、初期干燥抗裂性、施工性、吸水量、透水性</t>
  </si>
  <si>
    <t>4.35.2、4.35.7、4.35.14、4.35.24、4.35.26、4.35.30、4.35.33</t>
  </si>
  <si>
    <t>小计（三）：</t>
  </si>
  <si>
    <t>合计（一+二+三）</t>
  </si>
  <si>
    <t xml:space="preserve">说明：项目报价为含税综合单价包干，按实际完成工作量计价。   
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</si>
</sst>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177" formatCode="0_ "/>
  </numFmts>
  <fonts count="29">
    <font>
      <sz val="11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0.5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vertAlign val="superscript"/>
      <sz val="10"/>
      <name val="宋体"/>
      <charset val="134"/>
    </font>
    <font>
      <b/>
      <sz val="10.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8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8" borderId="12" applyNumberFormat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5" fillId="30" borderId="1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0" borderId="0"/>
  </cellStyleXfs>
  <cellXfs count="5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/>
    </xf>
    <xf numFmtId="0" fontId="0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常规_检测台账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tabSelected="1" zoomScale="85" zoomScaleNormal="85" topLeftCell="A30" workbookViewId="0">
      <selection activeCell="I38" sqref="I38"/>
    </sheetView>
  </sheetViews>
  <sheetFormatPr defaultColWidth="9" defaultRowHeight="13.5"/>
  <cols>
    <col min="1" max="1" width="15.4333333333333" style="2" customWidth="1"/>
    <col min="2" max="2" width="19.125" style="2" customWidth="1"/>
    <col min="3" max="3" width="21.95" style="3" customWidth="1"/>
    <col min="4" max="4" width="17.35" style="3" customWidth="1"/>
    <col min="5" max="5" width="20.7333333333333" style="4" customWidth="1"/>
    <col min="6" max="6" width="10.4416666666667" style="3" customWidth="1"/>
    <col min="7" max="7" width="12.1916666666667" style="3" customWidth="1"/>
    <col min="8" max="8" width="13.9666666666667" style="3" customWidth="1"/>
    <col min="9" max="9" width="15.1333333333333" style="5" customWidth="1"/>
    <col min="10" max="10" width="24.1166666666667" style="6" customWidth="1"/>
    <col min="11" max="16384" width="9" style="2"/>
  </cols>
  <sheetData>
    <row r="1" ht="37.5" customHeight="1" spans="1:10">
      <c r="A1" s="7" t="s">
        <v>0</v>
      </c>
      <c r="B1" s="7"/>
      <c r="C1" s="7"/>
      <c r="D1" s="7"/>
      <c r="E1" s="8"/>
      <c r="F1" s="7"/>
      <c r="G1" s="7"/>
      <c r="H1" s="7"/>
      <c r="I1" s="44"/>
      <c r="J1" s="45"/>
    </row>
    <row r="2" ht="24.75" customHeight="1" spans="1:10">
      <c r="A2" s="9" t="s">
        <v>1</v>
      </c>
      <c r="B2" s="10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46" t="s">
        <v>9</v>
      </c>
      <c r="J2" s="26" t="s">
        <v>10</v>
      </c>
    </row>
    <row r="3" ht="18" customHeight="1" spans="1:10">
      <c r="A3" s="9"/>
      <c r="B3" s="11"/>
      <c r="C3" s="9"/>
      <c r="D3" s="11"/>
      <c r="E3" s="11"/>
      <c r="F3" s="9"/>
      <c r="G3" s="9"/>
      <c r="H3" s="9"/>
      <c r="I3" s="46"/>
      <c r="J3" s="26"/>
    </row>
    <row r="4" ht="36" customHeight="1" spans="1:10">
      <c r="A4" s="9" t="s">
        <v>11</v>
      </c>
      <c r="B4" s="9" t="s">
        <v>12</v>
      </c>
      <c r="D4" s="11"/>
      <c r="E4" s="12"/>
      <c r="F4" s="9"/>
      <c r="G4" s="9"/>
      <c r="H4" s="9"/>
      <c r="I4" s="46"/>
      <c r="J4" s="26"/>
    </row>
    <row r="5" ht="50" customHeight="1" spans="1:10">
      <c r="A5" s="9">
        <v>2</v>
      </c>
      <c r="B5" s="9"/>
      <c r="C5" s="9" t="s">
        <v>13</v>
      </c>
      <c r="D5" s="9">
        <f>G5/0.2</f>
        <v>150</v>
      </c>
      <c r="E5" s="13" t="s">
        <v>14</v>
      </c>
      <c r="F5" s="9" t="s">
        <v>15</v>
      </c>
      <c r="G5" s="9">
        <v>30</v>
      </c>
      <c r="H5" s="9">
        <v>150</v>
      </c>
      <c r="I5" s="46">
        <f>G5*H5</f>
        <v>4500</v>
      </c>
      <c r="J5" s="26" t="s">
        <v>16</v>
      </c>
    </row>
    <row r="6" ht="38" customHeight="1" spans="1:10">
      <c r="A6" s="9">
        <v>3</v>
      </c>
      <c r="B6" s="9"/>
      <c r="C6" s="9" t="s">
        <v>17</v>
      </c>
      <c r="D6" s="9">
        <f>G6/0.1</f>
        <v>90</v>
      </c>
      <c r="E6" s="13" t="s">
        <v>18</v>
      </c>
      <c r="F6" s="9" t="s">
        <v>19</v>
      </c>
      <c r="G6" s="9">
        <v>9</v>
      </c>
      <c r="H6" s="9">
        <v>250</v>
      </c>
      <c r="I6" s="46">
        <f>G6*H6</f>
        <v>2250</v>
      </c>
      <c r="J6" s="26" t="s">
        <v>20</v>
      </c>
    </row>
    <row r="7" ht="41" customHeight="1" spans="1:10">
      <c r="A7" s="9">
        <v>4</v>
      </c>
      <c r="B7" s="9"/>
      <c r="C7" s="9" t="s">
        <v>21</v>
      </c>
      <c r="D7" s="9">
        <f>G7/0.1</f>
        <v>90</v>
      </c>
      <c r="E7" s="13" t="s">
        <v>18</v>
      </c>
      <c r="F7" s="9" t="s">
        <v>19</v>
      </c>
      <c r="G7" s="9">
        <v>9</v>
      </c>
      <c r="H7" s="9">
        <v>250</v>
      </c>
      <c r="I7" s="46">
        <f>G7*H7</f>
        <v>2250</v>
      </c>
      <c r="J7" s="26" t="s">
        <v>22</v>
      </c>
    </row>
    <row r="8" ht="39" customHeight="1" spans="1:10">
      <c r="A8" s="9" t="s">
        <v>23</v>
      </c>
      <c r="B8" s="9"/>
      <c r="C8" s="9"/>
      <c r="D8" s="9"/>
      <c r="E8" s="14"/>
      <c r="F8" s="9"/>
      <c r="G8" s="9"/>
      <c r="H8" s="9"/>
      <c r="I8" s="46">
        <f>SUM(I5:I7)</f>
        <v>9000</v>
      </c>
      <c r="J8" s="26"/>
    </row>
    <row r="9" ht="53.25" customHeight="1" spans="1:10">
      <c r="A9" s="9" t="s">
        <v>24</v>
      </c>
      <c r="B9" s="9" t="s">
        <v>25</v>
      </c>
      <c r="C9" s="9"/>
      <c r="D9" s="9"/>
      <c r="E9" s="14"/>
      <c r="F9" s="9"/>
      <c r="G9" s="9"/>
      <c r="H9" s="9"/>
      <c r="I9" s="46"/>
      <c r="J9" s="26"/>
    </row>
    <row r="10" ht="44" customHeight="1" spans="1:10">
      <c r="A10" s="15">
        <v>1</v>
      </c>
      <c r="B10" s="15" t="s">
        <v>26</v>
      </c>
      <c r="C10" s="9"/>
      <c r="D10" s="9"/>
      <c r="E10" s="14"/>
      <c r="F10" s="9"/>
      <c r="H10" s="9"/>
      <c r="I10" s="46"/>
      <c r="J10" s="26"/>
    </row>
    <row r="11" ht="53.25" customHeight="1" spans="1:10">
      <c r="A11" s="9">
        <v>1.1</v>
      </c>
      <c r="B11" s="9" t="s">
        <v>27</v>
      </c>
      <c r="C11" s="9" t="s">
        <v>28</v>
      </c>
      <c r="D11" s="9" t="s">
        <v>29</v>
      </c>
      <c r="E11" s="16" t="s">
        <v>30</v>
      </c>
      <c r="F11" s="9" t="s">
        <v>31</v>
      </c>
      <c r="G11" s="9">
        <v>5</v>
      </c>
      <c r="H11" s="9">
        <v>600</v>
      </c>
      <c r="I11" s="46">
        <f>G11*H11</f>
        <v>3000</v>
      </c>
      <c r="J11" s="47" t="s">
        <v>32</v>
      </c>
    </row>
    <row r="12" ht="53.25" customHeight="1" spans="1:10">
      <c r="A12" s="9">
        <v>1.2</v>
      </c>
      <c r="B12" s="9" t="s">
        <v>33</v>
      </c>
      <c r="C12" s="9" t="s">
        <v>28</v>
      </c>
      <c r="D12" s="9" t="s">
        <v>34</v>
      </c>
      <c r="E12" s="17"/>
      <c r="F12" s="9" t="s">
        <v>31</v>
      </c>
      <c r="G12" s="9">
        <v>3</v>
      </c>
      <c r="H12" s="9">
        <v>600</v>
      </c>
      <c r="I12" s="46">
        <f>G12*H12</f>
        <v>1800</v>
      </c>
      <c r="J12" s="48"/>
    </row>
    <row r="13" ht="53.25" customHeight="1" spans="1:10">
      <c r="A13" s="18">
        <v>2</v>
      </c>
      <c r="B13" s="19" t="s">
        <v>35</v>
      </c>
      <c r="C13" s="11"/>
      <c r="D13" s="11"/>
      <c r="E13" s="12"/>
      <c r="F13" s="11"/>
      <c r="G13" s="11"/>
      <c r="H13" s="11"/>
      <c r="I13" s="49"/>
      <c r="J13" s="48"/>
    </row>
    <row r="14" ht="53.25" customHeight="1" spans="1:10">
      <c r="A14" s="9">
        <v>2.1</v>
      </c>
      <c r="B14" s="9" t="s">
        <v>27</v>
      </c>
      <c r="C14" s="9" t="s">
        <v>36</v>
      </c>
      <c r="D14" s="9" t="s">
        <v>29</v>
      </c>
      <c r="E14" s="16" t="s">
        <v>37</v>
      </c>
      <c r="F14" s="9" t="s">
        <v>19</v>
      </c>
      <c r="G14" s="9">
        <v>5</v>
      </c>
      <c r="H14" s="9">
        <v>500</v>
      </c>
      <c r="I14" s="46">
        <f>G14*H14</f>
        <v>2500</v>
      </c>
      <c r="J14" s="47" t="s">
        <v>38</v>
      </c>
    </row>
    <row r="15" ht="53.25" customHeight="1" spans="1:10">
      <c r="A15" s="9">
        <v>2.3</v>
      </c>
      <c r="B15" s="9" t="s">
        <v>33</v>
      </c>
      <c r="C15" s="9" t="s">
        <v>36</v>
      </c>
      <c r="D15" s="9" t="s">
        <v>39</v>
      </c>
      <c r="E15" s="17"/>
      <c r="F15" s="9" t="s">
        <v>19</v>
      </c>
      <c r="G15" s="9">
        <v>5</v>
      </c>
      <c r="H15" s="9">
        <v>500</v>
      </c>
      <c r="I15" s="46">
        <f>G15*H15</f>
        <v>2500</v>
      </c>
      <c r="J15" s="48"/>
    </row>
    <row r="16" s="1" customFormat="1" ht="67" customHeight="1" spans="1:10">
      <c r="A16" s="20">
        <v>3</v>
      </c>
      <c r="B16" s="21" t="s">
        <v>40</v>
      </c>
      <c r="C16" s="22" t="s">
        <v>41</v>
      </c>
      <c r="D16" s="23" t="s">
        <v>42</v>
      </c>
      <c r="E16" s="24" t="s">
        <v>43</v>
      </c>
      <c r="F16" s="23" t="s">
        <v>31</v>
      </c>
      <c r="G16" s="23">
        <v>3</v>
      </c>
      <c r="H16" s="9">
        <v>3000</v>
      </c>
      <c r="I16" s="50">
        <f>G16*H16</f>
        <v>9000</v>
      </c>
      <c r="J16" s="22" t="s">
        <v>44</v>
      </c>
    </row>
    <row r="17" ht="53.25" customHeight="1" spans="1:10">
      <c r="A17" s="15">
        <v>4</v>
      </c>
      <c r="B17" s="15" t="s">
        <v>45</v>
      </c>
      <c r="C17" s="9"/>
      <c r="D17" s="9"/>
      <c r="E17" s="13"/>
      <c r="F17" s="9"/>
      <c r="G17" s="9"/>
      <c r="H17" s="9"/>
      <c r="I17" s="46"/>
      <c r="J17" s="26"/>
    </row>
    <row r="18" ht="59" customHeight="1" spans="1:10">
      <c r="A18" s="9">
        <v>4.1</v>
      </c>
      <c r="B18" s="25" t="s">
        <v>46</v>
      </c>
      <c r="C18" s="25" t="s">
        <v>47</v>
      </c>
      <c r="D18" s="26" t="s">
        <v>48</v>
      </c>
      <c r="E18" s="13" t="s">
        <v>49</v>
      </c>
      <c r="F18" s="9" t="s">
        <v>50</v>
      </c>
      <c r="G18" s="25" t="s">
        <v>51</v>
      </c>
      <c r="H18" s="9">
        <v>1200</v>
      </c>
      <c r="I18" s="46">
        <f t="shared" ref="I18:I23" si="0">G18*H18</f>
        <v>50400</v>
      </c>
      <c r="J18" s="47" t="s">
        <v>52</v>
      </c>
    </row>
    <row r="19" ht="63" customHeight="1" spans="1:10">
      <c r="A19" s="9">
        <v>4.2</v>
      </c>
      <c r="B19" s="25" t="s">
        <v>53</v>
      </c>
      <c r="C19" s="25" t="s">
        <v>54</v>
      </c>
      <c r="D19" s="26" t="s">
        <v>55</v>
      </c>
      <c r="E19" s="13" t="s">
        <v>56</v>
      </c>
      <c r="F19" s="9" t="s">
        <v>50</v>
      </c>
      <c r="G19" s="25" t="s">
        <v>57</v>
      </c>
      <c r="H19" s="9">
        <v>1200</v>
      </c>
      <c r="I19" s="46">
        <f t="shared" si="0"/>
        <v>42000</v>
      </c>
      <c r="J19" s="48"/>
    </row>
    <row r="20" ht="38" customHeight="1" spans="1:10">
      <c r="A20" s="27" t="s">
        <v>58</v>
      </c>
      <c r="B20" s="28"/>
      <c r="C20" s="28"/>
      <c r="D20" s="28"/>
      <c r="E20" s="29"/>
      <c r="F20" s="28"/>
      <c r="G20" s="28"/>
      <c r="H20" s="30"/>
      <c r="I20" s="51">
        <f>SUM(I11:I19)</f>
        <v>111200</v>
      </c>
      <c r="J20" s="26"/>
    </row>
    <row r="21" ht="63" customHeight="1" spans="1:10">
      <c r="A21" s="9" t="s">
        <v>59</v>
      </c>
      <c r="B21" s="25" t="s">
        <v>60</v>
      </c>
      <c r="C21" s="25"/>
      <c r="D21" s="26"/>
      <c r="E21" s="13"/>
      <c r="F21" s="9"/>
      <c r="G21" s="25"/>
      <c r="H21" s="9"/>
      <c r="I21" s="46"/>
      <c r="J21" s="26"/>
    </row>
    <row r="22" ht="63" customHeight="1" spans="1:10">
      <c r="A22" s="9">
        <v>1</v>
      </c>
      <c r="B22" s="25" t="s">
        <v>61</v>
      </c>
      <c r="C22" s="25" t="s">
        <v>62</v>
      </c>
      <c r="D22" s="26" t="s">
        <v>63</v>
      </c>
      <c r="E22" s="13"/>
      <c r="F22" s="9" t="s">
        <v>31</v>
      </c>
      <c r="G22" s="25">
        <v>5</v>
      </c>
      <c r="H22" s="9">
        <v>60</v>
      </c>
      <c r="I22" s="46">
        <f t="shared" si="0"/>
        <v>300</v>
      </c>
      <c r="J22" s="26" t="s">
        <v>64</v>
      </c>
    </row>
    <row r="23" ht="63" customHeight="1" spans="1:10">
      <c r="A23" s="9">
        <v>2</v>
      </c>
      <c r="B23" s="31" t="s">
        <v>65</v>
      </c>
      <c r="C23" s="31" t="s">
        <v>66</v>
      </c>
      <c r="D23" s="31" t="s">
        <v>63</v>
      </c>
      <c r="E23" s="32"/>
      <c r="F23" s="31" t="s">
        <v>31</v>
      </c>
      <c r="G23" s="26">
        <v>4</v>
      </c>
      <c r="H23" s="31">
        <v>500</v>
      </c>
      <c r="I23" s="46">
        <f t="shared" ref="I23:I36" si="1">G23*H23</f>
        <v>2000</v>
      </c>
      <c r="J23" s="26" t="s">
        <v>67</v>
      </c>
    </row>
    <row r="24" ht="63" customHeight="1" spans="1:10">
      <c r="A24" s="9">
        <v>3</v>
      </c>
      <c r="B24" s="33" t="s">
        <v>68</v>
      </c>
      <c r="C24" s="33" t="s">
        <v>69</v>
      </c>
      <c r="D24" s="33" t="s">
        <v>70</v>
      </c>
      <c r="E24" s="34"/>
      <c r="F24" s="31" t="s">
        <v>31</v>
      </c>
      <c r="G24" s="26">
        <v>2</v>
      </c>
      <c r="H24" s="31">
        <f>100+100+150+400+150</f>
        <v>900</v>
      </c>
      <c r="I24" s="46">
        <f t="shared" si="1"/>
        <v>1800</v>
      </c>
      <c r="J24" s="26" t="s">
        <v>71</v>
      </c>
    </row>
    <row r="25" ht="63" customHeight="1" spans="1:10">
      <c r="A25" s="9">
        <v>4</v>
      </c>
      <c r="B25" s="25" t="s">
        <v>72</v>
      </c>
      <c r="C25" s="35" t="s">
        <v>73</v>
      </c>
      <c r="D25" s="31" t="s">
        <v>74</v>
      </c>
      <c r="E25" s="32"/>
      <c r="F25" s="31" t="s">
        <v>31</v>
      </c>
      <c r="G25" s="26">
        <v>1</v>
      </c>
      <c r="H25" s="31">
        <f>200+100+100+100+150</f>
        <v>650</v>
      </c>
      <c r="I25" s="46">
        <f t="shared" si="1"/>
        <v>650</v>
      </c>
      <c r="J25" s="26" t="s">
        <v>75</v>
      </c>
    </row>
    <row r="26" ht="63" customHeight="1" spans="1:10">
      <c r="A26" s="9">
        <v>5</v>
      </c>
      <c r="B26" s="25" t="s">
        <v>76</v>
      </c>
      <c r="C26" s="35" t="s">
        <v>77</v>
      </c>
      <c r="D26" s="31" t="s">
        <v>74</v>
      </c>
      <c r="E26" s="32"/>
      <c r="F26" s="31" t="s">
        <v>31</v>
      </c>
      <c r="G26" s="26">
        <v>1</v>
      </c>
      <c r="H26" s="31">
        <v>1050</v>
      </c>
      <c r="I26" s="46">
        <f t="shared" si="1"/>
        <v>1050</v>
      </c>
      <c r="J26" s="26" t="s">
        <v>78</v>
      </c>
    </row>
    <row r="27" ht="63" customHeight="1" spans="1:10">
      <c r="A27" s="9">
        <v>6</v>
      </c>
      <c r="B27" s="31" t="s">
        <v>79</v>
      </c>
      <c r="C27" s="9" t="s">
        <v>80</v>
      </c>
      <c r="D27" s="31" t="s">
        <v>81</v>
      </c>
      <c r="E27" s="32"/>
      <c r="F27" s="31" t="s">
        <v>31</v>
      </c>
      <c r="G27" s="26">
        <v>3</v>
      </c>
      <c r="H27" s="31">
        <v>1000</v>
      </c>
      <c r="I27" s="46">
        <f t="shared" si="1"/>
        <v>3000</v>
      </c>
      <c r="J27" s="31" t="s">
        <v>82</v>
      </c>
    </row>
    <row r="28" ht="63" customHeight="1" spans="1:10">
      <c r="A28" s="9">
        <v>7</v>
      </c>
      <c r="B28" s="31" t="s">
        <v>83</v>
      </c>
      <c r="C28" s="35" t="s">
        <v>84</v>
      </c>
      <c r="D28" s="31" t="s">
        <v>85</v>
      </c>
      <c r="E28" s="32"/>
      <c r="F28" s="31" t="s">
        <v>31</v>
      </c>
      <c r="G28" s="26">
        <v>3</v>
      </c>
      <c r="H28" s="31">
        <v>3000</v>
      </c>
      <c r="I28" s="46">
        <f t="shared" si="1"/>
        <v>9000</v>
      </c>
      <c r="J28" s="26" t="s">
        <v>86</v>
      </c>
    </row>
    <row r="29" ht="63" customHeight="1" spans="1:10">
      <c r="A29" s="9">
        <v>8</v>
      </c>
      <c r="B29" s="31" t="s">
        <v>87</v>
      </c>
      <c r="C29" s="31" t="s">
        <v>88</v>
      </c>
      <c r="D29" s="31" t="s">
        <v>89</v>
      </c>
      <c r="E29" s="32"/>
      <c r="F29" s="31" t="s">
        <v>31</v>
      </c>
      <c r="G29" s="26">
        <v>1</v>
      </c>
      <c r="H29" s="31">
        <f>200+300+1200+1000+200</f>
        <v>2900</v>
      </c>
      <c r="I29" s="46">
        <f t="shared" si="1"/>
        <v>2900</v>
      </c>
      <c r="J29" s="26" t="s">
        <v>90</v>
      </c>
    </row>
    <row r="30" ht="63" customHeight="1" spans="1:10">
      <c r="A30" s="9">
        <v>9</v>
      </c>
      <c r="B30" s="31" t="s">
        <v>91</v>
      </c>
      <c r="C30" s="31" t="s">
        <v>92</v>
      </c>
      <c r="D30" s="31" t="s">
        <v>93</v>
      </c>
      <c r="E30" s="32"/>
      <c r="F30" s="31" t="s">
        <v>31</v>
      </c>
      <c r="G30" s="31">
        <v>10</v>
      </c>
      <c r="H30" s="26">
        <v>280</v>
      </c>
      <c r="I30" s="46">
        <f t="shared" si="1"/>
        <v>2800</v>
      </c>
      <c r="J30" s="26" t="s">
        <v>94</v>
      </c>
    </row>
    <row r="31" ht="63" customHeight="1" spans="1:10">
      <c r="A31" s="9">
        <v>10</v>
      </c>
      <c r="B31" s="31" t="s">
        <v>95</v>
      </c>
      <c r="C31" s="31" t="s">
        <v>96</v>
      </c>
      <c r="D31" s="31" t="s">
        <v>97</v>
      </c>
      <c r="E31" s="32"/>
      <c r="F31" s="31" t="s">
        <v>31</v>
      </c>
      <c r="G31" s="31">
        <v>8</v>
      </c>
      <c r="H31" s="26">
        <v>150</v>
      </c>
      <c r="I31" s="46">
        <f t="shared" si="1"/>
        <v>1200</v>
      </c>
      <c r="J31" s="26" t="s">
        <v>98</v>
      </c>
    </row>
    <row r="32" ht="63" customHeight="1" spans="1:10">
      <c r="A32" s="9">
        <v>11</v>
      </c>
      <c r="B32" s="25" t="s">
        <v>99</v>
      </c>
      <c r="C32" s="25" t="s">
        <v>100</v>
      </c>
      <c r="D32" s="26" t="s">
        <v>101</v>
      </c>
      <c r="E32" s="13"/>
      <c r="F32" s="31" t="s">
        <v>31</v>
      </c>
      <c r="G32" s="25">
        <v>1</v>
      </c>
      <c r="H32" s="9">
        <v>2500</v>
      </c>
      <c r="I32" s="46">
        <f t="shared" si="1"/>
        <v>2500</v>
      </c>
      <c r="J32" s="26" t="s">
        <v>102</v>
      </c>
    </row>
    <row r="33" ht="63" customHeight="1" spans="1:10">
      <c r="A33" s="9">
        <v>12</v>
      </c>
      <c r="B33" s="25" t="s">
        <v>103</v>
      </c>
      <c r="C33" s="25" t="s">
        <v>104</v>
      </c>
      <c r="D33" s="36" t="s">
        <v>105</v>
      </c>
      <c r="E33" s="37"/>
      <c r="F33" s="31" t="s">
        <v>31</v>
      </c>
      <c r="G33" s="25">
        <v>2</v>
      </c>
      <c r="H33" s="9">
        <v>2800</v>
      </c>
      <c r="I33" s="46">
        <f t="shared" si="1"/>
        <v>5600</v>
      </c>
      <c r="J33" s="26" t="s">
        <v>106</v>
      </c>
    </row>
    <row r="34" ht="63" customHeight="1" spans="1:10">
      <c r="A34" s="9">
        <v>13</v>
      </c>
      <c r="B34" s="31" t="s">
        <v>107</v>
      </c>
      <c r="C34" s="36" t="s">
        <v>108</v>
      </c>
      <c r="D34" s="36" t="s">
        <v>109</v>
      </c>
      <c r="E34" s="37"/>
      <c r="F34" s="38" t="s">
        <v>31</v>
      </c>
      <c r="G34" s="36">
        <v>1</v>
      </c>
      <c r="H34" s="38">
        <v>6500</v>
      </c>
      <c r="I34" s="46">
        <f t="shared" si="1"/>
        <v>6500</v>
      </c>
      <c r="J34" s="26" t="s">
        <v>110</v>
      </c>
    </row>
    <row r="35" ht="63" customHeight="1" spans="1:10">
      <c r="A35" s="9">
        <v>14</v>
      </c>
      <c r="B35" s="31" t="s">
        <v>111</v>
      </c>
      <c r="C35" s="31" t="s">
        <v>112</v>
      </c>
      <c r="D35" s="31" t="s">
        <v>113</v>
      </c>
      <c r="E35" s="32"/>
      <c r="F35" s="31" t="s">
        <v>31</v>
      </c>
      <c r="G35" s="31">
        <v>1</v>
      </c>
      <c r="H35" s="38">
        <f>200+200+200+250+100+100+50</f>
        <v>1100</v>
      </c>
      <c r="I35" s="46">
        <f t="shared" si="1"/>
        <v>1100</v>
      </c>
      <c r="J35" s="26" t="s">
        <v>114</v>
      </c>
    </row>
    <row r="36" ht="63" customHeight="1" spans="1:10">
      <c r="A36" s="9">
        <v>15</v>
      </c>
      <c r="B36" s="25" t="s">
        <v>115</v>
      </c>
      <c r="C36" s="25" t="s">
        <v>116</v>
      </c>
      <c r="D36" s="36" t="s">
        <v>105</v>
      </c>
      <c r="E36" s="37"/>
      <c r="F36" s="31" t="s">
        <v>31</v>
      </c>
      <c r="G36" s="25">
        <v>1</v>
      </c>
      <c r="H36" s="38">
        <f>250+200+500+100+100+300+250</f>
        <v>1700</v>
      </c>
      <c r="I36" s="46">
        <f t="shared" si="1"/>
        <v>1700</v>
      </c>
      <c r="J36" s="26" t="s">
        <v>117</v>
      </c>
    </row>
    <row r="37" ht="37" customHeight="1" spans="1:10">
      <c r="A37" s="39" t="s">
        <v>118</v>
      </c>
      <c r="B37" s="40"/>
      <c r="C37" s="40"/>
      <c r="D37" s="40"/>
      <c r="E37" s="41"/>
      <c r="F37" s="40"/>
      <c r="G37" s="40"/>
      <c r="H37" s="42"/>
      <c r="I37" s="46">
        <f>SUM(I22:I36)</f>
        <v>42100</v>
      </c>
      <c r="J37" s="52"/>
    </row>
    <row r="38" ht="37" customHeight="1" spans="1:10">
      <c r="A38" s="27" t="s">
        <v>119</v>
      </c>
      <c r="B38" s="28"/>
      <c r="C38" s="28"/>
      <c r="D38" s="28"/>
      <c r="E38" s="29"/>
      <c r="F38" s="28"/>
      <c r="G38" s="28"/>
      <c r="H38" s="30"/>
      <c r="I38" s="51">
        <f>I8+I20+I37</f>
        <v>162300</v>
      </c>
      <c r="J38" s="52"/>
    </row>
    <row r="39" ht="24" customHeight="1" spans="1:10">
      <c r="A39" s="43" t="s">
        <v>120</v>
      </c>
      <c r="B39" s="43"/>
      <c r="C39" s="43"/>
      <c r="D39" s="43"/>
      <c r="E39" s="43"/>
      <c r="F39" s="43"/>
      <c r="G39" s="43"/>
      <c r="H39" s="43"/>
      <c r="I39" s="53"/>
      <c r="J39" s="54"/>
    </row>
  </sheetData>
  <mergeCells count="21">
    <mergeCell ref="A1:I1"/>
    <mergeCell ref="A8:H8"/>
    <mergeCell ref="A20:H20"/>
    <mergeCell ref="A37:H37"/>
    <mergeCell ref="A38:H38"/>
    <mergeCell ref="A39:J39"/>
    <mergeCell ref="A2:A3"/>
    <mergeCell ref="B2:B3"/>
    <mergeCell ref="C2:C3"/>
    <mergeCell ref="D2:D3"/>
    <mergeCell ref="E2:E3"/>
    <mergeCell ref="E11:E12"/>
    <mergeCell ref="E14:E15"/>
    <mergeCell ref="F2:F3"/>
    <mergeCell ref="G2:G3"/>
    <mergeCell ref="H2:H3"/>
    <mergeCell ref="I2:I3"/>
    <mergeCell ref="J2:J3"/>
    <mergeCell ref="J11:J12"/>
    <mergeCell ref="J14:J15"/>
    <mergeCell ref="J18:J19"/>
  </mergeCells>
  <printOptions horizontalCentered="1"/>
  <pageMargins left="0.708661417322835" right="0.708661417322835" top="0.748031496062992" bottom="0.748031496062992" header="0.31496062992126" footer="0.3149606299212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结构检测报价清单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 Note 8 Pro</dc:creator>
  <cp:lastModifiedBy>Jay</cp:lastModifiedBy>
  <dcterms:created xsi:type="dcterms:W3CDTF">2006-09-15T08:00:00Z</dcterms:created>
  <dcterms:modified xsi:type="dcterms:W3CDTF">2022-04-26T08:01:44Z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4dbecc2deb674309834d35b0d29725ba</vt:lpwstr>
  </property>
  <property fmtid="{D5CDD505-2E9C-101B-9397-08002B2CF9AE}" pid="4" name="commondata">
    <vt:lpwstr>eyJoZGlkIjoiYjY0YjE0Y2I3YTE4ZGY3MmQyMmZkMmYzYmQxY2M4ZjUifQ==</vt:lpwstr>
  </property>
</Properties>
</file>