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405" windowHeight="129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/>
  <c r="G46"/>
  <c r="G45"/>
  <c r="G44"/>
  <c r="G43"/>
  <c r="G42"/>
  <c r="G41"/>
  <c r="G40"/>
  <c r="G39"/>
  <c r="G38"/>
  <c r="F38"/>
  <c r="G37"/>
  <c r="G36"/>
  <c r="F35"/>
  <c r="G35" s="1"/>
  <c r="F34"/>
  <c r="G34" s="1"/>
  <c r="G33"/>
  <c r="G32"/>
  <c r="G31"/>
  <c r="G29"/>
  <c r="G28"/>
  <c r="G27"/>
  <c r="F27"/>
  <c r="G26"/>
  <c r="G25"/>
  <c r="G24"/>
  <c r="G23"/>
  <c r="F23"/>
  <c r="G22"/>
  <c r="G21"/>
  <c r="G20"/>
  <c r="G19"/>
  <c r="G18"/>
  <c r="F18"/>
  <c r="G17"/>
  <c r="F17"/>
  <c r="G16"/>
  <c r="G15"/>
  <c r="G14"/>
  <c r="G13"/>
  <c r="F13"/>
  <c r="G12"/>
  <c r="F12"/>
  <c r="G11"/>
  <c r="G10"/>
  <c r="G9"/>
  <c r="G8"/>
  <c r="G7"/>
  <c r="G6"/>
  <c r="G5"/>
  <c r="G4"/>
  <c r="G49" l="1"/>
</calcChain>
</file>

<file path=xl/sharedStrings.xml><?xml version="1.0" encoding="utf-8"?>
<sst xmlns="http://schemas.openxmlformats.org/spreadsheetml/2006/main" count="222" uniqueCount="171">
  <si>
    <t>省医二号楼负一层DSA机房改造项目检测清单</t>
  </si>
  <si>
    <t>序号</t>
  </si>
  <si>
    <t>项目名称</t>
  </si>
  <si>
    <t>检测参数</t>
  </si>
  <si>
    <t>单位</t>
  </si>
  <si>
    <t>检测数量</t>
  </si>
  <si>
    <t>综合总价
（元）</t>
  </si>
  <si>
    <t>计费依据
粤建检协〔2015〕8号</t>
  </si>
  <si>
    <t>检测频率</t>
  </si>
  <si>
    <t>检测方法</t>
  </si>
  <si>
    <t>一、原材料检测</t>
  </si>
  <si>
    <t>建筑用轻钢龙骨</t>
  </si>
  <si>
    <t>双面镀锌量、外观质量、尺寸、平直度、涂层铅笔硬度、角度偏差、镀锌层厚度</t>
  </si>
  <si>
    <t>组</t>
  </si>
  <si>
    <t>4.30.1 、4.30.2、4.30.3 、4.30.4 、4.30.6</t>
  </si>
  <si>
    <t>班产量大于等于2000m者，以
2000m同型号、同规格的轻钢
龙骨为一批，班产量小于
2000m者，以实际班产量为一批。</t>
  </si>
  <si>
    <t>材料送检</t>
  </si>
  <si>
    <t>铝扣板</t>
  </si>
  <si>
    <t>尺寸偏差、涂层厚度/膜厚、耐冲击性</t>
  </si>
  <si>
    <t>4.29.1、4.29.5、4.29.18</t>
  </si>
  <si>
    <t>同一厂家、同一规格、型号为一批</t>
  </si>
  <si>
    <t>石膏板</t>
  </si>
  <si>
    <r>
      <rPr>
        <sz val="11"/>
        <color rgb="FF000000"/>
        <rFont val="宋体"/>
        <charset val="134"/>
      </rPr>
      <t>含水率</t>
    </r>
    <r>
      <rPr>
        <sz val="11"/>
        <color rgb="FFFF0000"/>
        <rFont val="宋体"/>
        <charset val="134"/>
      </rPr>
      <t>、放射性</t>
    </r>
  </si>
  <si>
    <t>4.28.6、4.28.18</t>
  </si>
  <si>
    <t>同一规格型号3000块为一批</t>
  </si>
  <si>
    <t>防水涂料</t>
  </si>
  <si>
    <r>
      <rPr>
        <sz val="11"/>
        <color rgb="FF000000"/>
        <rFont val="宋体"/>
        <charset val="134"/>
      </rPr>
      <t>外观、固体含量、耐热性、拉伸强度、断裂伸长率、不透水性、</t>
    </r>
    <r>
      <rPr>
        <sz val="11"/>
        <color rgb="FFFF0000"/>
        <rFont val="宋体"/>
        <charset val="134"/>
      </rPr>
      <t>低温弯折性</t>
    </r>
  </si>
  <si>
    <r>
      <rPr>
        <sz val="11"/>
        <color rgb="FFFF0000"/>
        <rFont val="宋体"/>
        <charset val="134"/>
      </rPr>
      <t>4.40.1~3、4.40.5、</t>
    </r>
    <r>
      <rPr>
        <sz val="11"/>
        <rFont val="宋体"/>
        <charset val="134"/>
      </rPr>
      <t>4.40.8、</t>
    </r>
    <r>
      <rPr>
        <sz val="11"/>
        <color rgb="FFFF0000"/>
        <rFont val="宋体"/>
        <charset val="134"/>
      </rPr>
      <t>4.40.9</t>
    </r>
  </si>
  <si>
    <t>同一类型、规格的产品15t为一批，不足15t亦作为一批</t>
  </si>
  <si>
    <t>砌块墙
（蒸压加气混凝土砌块）</t>
  </si>
  <si>
    <r>
      <rPr>
        <sz val="11"/>
        <color rgb="FF000000"/>
        <rFont val="宋体"/>
        <charset val="134"/>
      </rPr>
      <t>尺寸偏差、抗压强度、吸水率、</t>
    </r>
    <r>
      <rPr>
        <sz val="11"/>
        <color theme="9"/>
        <rFont val="宋体"/>
        <charset val="134"/>
      </rPr>
      <t>导热系数</t>
    </r>
  </si>
  <si>
    <t>4.27.1、4.27.6 、4.27.8 、4.27.13</t>
  </si>
  <si>
    <t>同一类别的10 万块且不超过
1000m³为一批</t>
  </si>
  <si>
    <t>水泥</t>
  </si>
  <si>
    <t>凝结时间、标准稠度用水量、安定性、胶砂强度、细度、胶砂流动度</t>
  </si>
  <si>
    <t xml:space="preserve">4.1.1、4.1.2、4.1.4 、4.1.5、4.1.6、4.1.10 </t>
  </si>
  <si>
    <t>1.袋装水泥按同品种、同标
号、同出厂批号、同时进场
的水泥，以200吨为一验收
批,不足200吨视为一批；
2.散装水泥不超过500吨作为
一批，每批抽样不少于一次。</t>
  </si>
  <si>
    <t>混凝土试块</t>
  </si>
  <si>
    <t>抗压强度</t>
  </si>
  <si>
    <t xml:space="preserve">4.8.10 </t>
  </si>
  <si>
    <t>每100m3/组</t>
  </si>
  <si>
    <t>砂浆抗压试块</t>
  </si>
  <si>
    <t xml:space="preserve">4.9.10 </t>
  </si>
  <si>
    <t>砂</t>
  </si>
  <si>
    <t>砂（筛分、表观密度、堆积密度、紧密密度、含泥量）</t>
  </si>
  <si>
    <t>4.4.1、4.4.2、4.4.3、4.4.4、4.4.8</t>
  </si>
  <si>
    <r>
      <rPr>
        <sz val="11"/>
        <rFont val="宋体"/>
        <charset val="134"/>
      </rPr>
      <t>每400m</t>
    </r>
    <r>
      <rPr>
        <vertAlign val="superscript"/>
        <sz val="11"/>
        <rFont val="宋体"/>
        <charset val="134"/>
      </rPr>
      <t>3</t>
    </r>
    <r>
      <rPr>
        <sz val="11"/>
        <rFont val="宋体"/>
        <charset val="134"/>
      </rPr>
      <t>/组</t>
    </r>
  </si>
  <si>
    <t>石</t>
  </si>
  <si>
    <t>石（颗粒级配、表观密度、堆积密度、含泥量、针片状含量、压碎值指标</t>
  </si>
  <si>
    <t>4.5.1、4.5.2、4.5.3、4.5.8、4.5.11、4.5.12</t>
  </si>
  <si>
    <t>氯离子检测</t>
  </si>
  <si>
    <t>混凝土氯离子含量</t>
  </si>
  <si>
    <r>
      <rPr>
        <sz val="11"/>
        <rFont val="宋体"/>
        <charset val="134"/>
      </rPr>
      <t>4.8.23</t>
    </r>
    <r>
      <rPr>
        <sz val="11"/>
        <color rgb="FFFF0000"/>
        <rFont val="宋体"/>
        <charset val="134"/>
      </rPr>
      <t>（硬化后）</t>
    </r>
  </si>
  <si>
    <t>单位工程同或不同强度等级/组</t>
  </si>
  <si>
    <t>钢筋原材</t>
  </si>
  <si>
    <r>
      <rPr>
        <sz val="11"/>
        <color rgb="FF000000"/>
        <rFont val="宋体"/>
        <charset val="134"/>
      </rPr>
      <t>屈服强度、抗拉强度、断后伸长率、弯曲、</t>
    </r>
    <r>
      <rPr>
        <sz val="11"/>
        <color rgb="FFFF0000"/>
        <rFont val="宋体"/>
        <charset val="134"/>
      </rPr>
      <t>反向弯曲</t>
    </r>
    <r>
      <rPr>
        <sz val="11"/>
        <color rgb="FF000000"/>
        <rFont val="宋体"/>
        <charset val="134"/>
      </rPr>
      <t>、重量偏差</t>
    </r>
  </si>
  <si>
    <t>4.16.1、4.16.2、4.16.6</t>
  </si>
  <si>
    <t>同一牌号、同一炉罐号、同一规格的钢筋不超过60t为一批。</t>
  </si>
  <si>
    <t>钢材</t>
  </si>
  <si>
    <t>抗拉强度、伸长率</t>
  </si>
  <si>
    <t>4.17.1、4.17.2</t>
  </si>
  <si>
    <t>每200t一批</t>
  </si>
  <si>
    <t>粘结剂（密封胶、玻璃胶、石材胶）</t>
  </si>
  <si>
    <t>粘结强度、表干时间、拉伸粘结性、弹性恢复率/恢复率、浸水后定伸粘结性</t>
  </si>
  <si>
    <t>4.37.8 、4.37.12、4.37.13、4.37.14、4.37.16</t>
  </si>
  <si>
    <t>2t/批</t>
  </si>
  <si>
    <t>油漆、腻子、乳胶漆</t>
  </si>
  <si>
    <t>初期干燥抗裂性、干燥时间、粘结强度、在容器中状态、施工性、吸水量、透水性</t>
  </si>
  <si>
    <t>4.35.2、4.35.7、4.35.14、4.35.24、4.35.26、4.35.30、4.35.33</t>
  </si>
  <si>
    <t>同一规格型号抽检一组</t>
  </si>
  <si>
    <t>瓷质砖\饰面砖\防滑地砖</t>
  </si>
  <si>
    <t>尺寸和表观质量、吸水率、破坏强度、断裂模数</t>
  </si>
  <si>
    <t>4.15.1、4.15.2、4.15.3、4.15.4</t>
  </si>
  <si>
    <t>不同规格/组</t>
  </si>
  <si>
    <t>建筑门窗</t>
  </si>
  <si>
    <t>门窗三性</t>
  </si>
  <si>
    <t>件</t>
  </si>
  <si>
    <r>
      <rPr>
        <sz val="11"/>
        <color theme="1"/>
        <rFont val="宋体"/>
        <charset val="134"/>
        <scheme val="minor"/>
      </rPr>
      <t>5.2.1~5.2.3（</t>
    </r>
    <r>
      <rPr>
        <sz val="11"/>
        <color rgb="FFFF0000"/>
        <rFont val="宋体"/>
        <charset val="134"/>
        <scheme val="minor"/>
      </rPr>
      <t>暂按3m*3m）</t>
    </r>
  </si>
  <si>
    <t>每100樘为一批，不足100樘
也为一个检验批；从每个检
验批中按不同类型、品种、
系列规格分别抽取5%，且不
少于3樘。</t>
  </si>
  <si>
    <t>石材</t>
  </si>
  <si>
    <t>压缩强度、体积密度、吸水率</t>
  </si>
  <si>
    <t>4.34.1、4.34.3 、4.34.4</t>
  </si>
  <si>
    <t>同一品种、类别、等级的板材为一批。</t>
  </si>
  <si>
    <t>建筑材料(板材、瓷砖等）</t>
  </si>
  <si>
    <t>甲醛释放量 、挥发性有机化合物</t>
  </si>
  <si>
    <t>11.4.1、11.4.2</t>
  </si>
  <si>
    <t>每种材料，同一规格型号抽检一组</t>
  </si>
  <si>
    <t>电绝缘套管/电缆桥架</t>
  </si>
  <si>
    <t>外观尺寸、跌落性能、弯曲性能、弯扁性能、抗压性能、冲击试验、耐热性能</t>
  </si>
  <si>
    <t>4.45.4、4.45.5 、4.45.6、4.45.7、4.45.8、4.45.9、4.45.12</t>
  </si>
  <si>
    <t>同厂家、同批次、同型号、同规格的，每批至少抽取1个样本；</t>
  </si>
  <si>
    <t>高分子防水卷材</t>
  </si>
  <si>
    <t>外观、尺寸偏差、拉伸性能/拉伸强度/拉断伸长率、低温弯折性/低温弯折温度、撕裂性能/撕裂强度</t>
  </si>
  <si>
    <t>4.39.1~3、4.39.5、4.39.11</t>
  </si>
  <si>
    <t>建筑材料及制品</t>
  </si>
  <si>
    <t xml:space="preserve"> 燃烧性能(A级、B级)</t>
  </si>
  <si>
    <t>次</t>
  </si>
  <si>
    <t>4.66.4</t>
  </si>
  <si>
    <t>镀锌钢丝网</t>
  </si>
  <si>
    <t>抗拉强度、伸长率、膜厚、涂层厚度、硫酸铜试验（镀
锌层均匀性）</t>
  </si>
  <si>
    <t>4.29.2、4.29.5、4.29.17</t>
  </si>
  <si>
    <t>铝合金型材</t>
  </si>
  <si>
    <t>尺寸允许偏差、抗拉强度、伸长率、基材硬度、压痕
硬度、壁厚/铝材厚度、膜厚、涂层厚度、横向拉伸试验</t>
  </si>
  <si>
    <t>4.29.1~5、4.29.13</t>
  </si>
  <si>
    <t>钢管</t>
  </si>
  <si>
    <t>外观、尺寸、屈服强度、抗拉强度、断后伸长率、弯曲、压扁、镀锌层厚度及重量</t>
  </si>
  <si>
    <t>4.25.1~4、4.25.7</t>
  </si>
  <si>
    <t>同一品种、类别、等级的管材为一批。</t>
  </si>
  <si>
    <t>PVC-U给水
管件</t>
  </si>
  <si>
    <t>外观、尺寸、维卡软化温度、坠落试验、烘箱试验、液压试验、</t>
  </si>
  <si>
    <t>4.43.1、4.43.2、4.43.4、4.43.11、4.43.12、4.43.13</t>
  </si>
  <si>
    <t>二、节能检测</t>
  </si>
  <si>
    <t>墙体材料</t>
  </si>
  <si>
    <t>导热系数、密度、抗压强度</t>
  </si>
  <si>
    <t>指导价4.27.3/8/13</t>
  </si>
  <si>
    <r>
      <rPr>
        <sz val="11"/>
        <color theme="1"/>
        <rFont val="宋体"/>
        <charset val="134"/>
      </rPr>
      <t>依据《建筑节能工程施工质量验收规范》</t>
    </r>
    <r>
      <rPr>
        <sz val="11"/>
        <color theme="1"/>
        <rFont val="Times New Roman"/>
        <family val="1"/>
      </rPr>
      <t>GB 50411-2019</t>
    </r>
    <r>
      <rPr>
        <sz val="11"/>
        <color theme="1"/>
        <rFont val="宋体"/>
        <charset val="134"/>
      </rPr>
      <t>，同一厂家同一品种的产品，当单位工程建筑面积在</t>
    </r>
    <r>
      <rPr>
        <sz val="11"/>
        <color theme="1"/>
        <rFont val="Times New Roman"/>
        <family val="1"/>
      </rPr>
      <t>20000m2</t>
    </r>
    <r>
      <rPr>
        <sz val="11"/>
        <color theme="1"/>
        <rFont val="宋体"/>
        <charset val="134"/>
      </rPr>
      <t>以下时各抽查不少于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次，</t>
    </r>
    <r>
      <rPr>
        <sz val="11"/>
        <color theme="1"/>
        <rFont val="Times New Roman"/>
        <family val="1"/>
      </rPr>
      <t>20000m2</t>
    </r>
    <r>
      <rPr>
        <sz val="11"/>
        <color theme="1"/>
        <rFont val="宋体"/>
        <charset val="134"/>
      </rPr>
      <t>以上时各抽查不少于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charset val="134"/>
      </rPr>
      <t>次。</t>
    </r>
  </si>
  <si>
    <t>墙体保温材料</t>
  </si>
  <si>
    <t>4.9.1、4.9.10、4.9.29</t>
  </si>
  <si>
    <t>空调保温材料</t>
  </si>
  <si>
    <t>导热系数、密度、吸水率</t>
  </si>
  <si>
    <t>4.52.1、4.52.3、4.52.7</t>
  </si>
  <si>
    <t>依据《建筑节能工程施工质量验收规范》GB 50411-2019，同一厂家同一品种同一类型的产品，抽查不少于3组。</t>
  </si>
  <si>
    <t>单芯电线电缆</t>
  </si>
  <si>
    <t>标志、结构尺寸（按每一芯线芯算）、导体电阻（按每一芯线芯算）、绝缘电阻（按每一芯线芯算）、电压试验（按每一芯线芯算）、老化前机械性能</t>
  </si>
  <si>
    <t>4.55.1~3、4.55.6~8</t>
  </si>
  <si>
    <t>依据《电线电缆电性能试验方法 第1部分:总则》GB/T 3048.1-2007，不同厂家、不同类型、不同规格、不同批次需分别送检</t>
  </si>
  <si>
    <t>多芯电线电缆</t>
  </si>
  <si>
    <t>标志、结构尺寸（按五线芯算，含护套）、导体电阻（按五线芯算）、绝缘电阻（按五线芯算）、电压试验（按五线芯算）、老化前机械性能</t>
  </si>
  <si>
    <t>漏电开关及断路器</t>
  </si>
  <si>
    <t>标志检查、防触电保护、温升、电气间隙、爬电距离、耐潮、绝缘电阻、耐热试验、灼热丝试验</t>
  </si>
  <si>
    <t>4.56.13\4.57.1、4.57.2、4.57.4~7、4.57.9、4.57.13、4.57.14</t>
  </si>
  <si>
    <t>依据《家用和类似用途固定式电气装置的开关  第一部分：通用要求》 GB/T 16915.1-2014，不同厂家、不同类型、不同规格、不同批次需分别送检</t>
  </si>
  <si>
    <t>插头插座</t>
  </si>
  <si>
    <t>标志检查、防触电保护、接地措施、温升、电气间隙、爬电距离、绝缘电阻、分断容量、耐热试验、灼热丝试验</t>
  </si>
  <si>
    <t>4.57.1~6、4.57.9、4.57.12~14</t>
  </si>
  <si>
    <t>依据《家用和类似用途插头插座  第一部分：通用要求》GB/T 2099.1-2008，不同厂家、不同类型、不同规格、不同批次需分别送检</t>
  </si>
  <si>
    <t>灯具</t>
  </si>
  <si>
    <t>标记、结构、接地规定、内部接线、外部接线、爬电距离、电气间隙、防触电保护、潮湿试验、电气强度、绝缘电阻</t>
  </si>
  <si>
    <t>个</t>
  </si>
  <si>
    <t>4.58.2
~12</t>
  </si>
  <si>
    <t>依据《灯具第1部分：一般要求与试验》GB 7000.1-2015不同厂家、不同类型、不同规格、不同批次需分别送检</t>
  </si>
  <si>
    <t>门窗玻璃（单片）</t>
  </si>
  <si>
    <t>遮阳系数、可见光透射比</t>
  </si>
  <si>
    <r>
      <rPr>
        <sz val="11"/>
        <color theme="1"/>
        <rFont val="宋体"/>
        <charset val="134"/>
      </rPr>
      <t>依据《建筑节能工程施工质量验收规范》</t>
    </r>
    <r>
      <rPr>
        <sz val="11"/>
        <color theme="1"/>
        <rFont val="Times New Roman"/>
        <family val="1"/>
      </rPr>
      <t>GB 50411-2019</t>
    </r>
    <r>
      <rPr>
        <sz val="11"/>
        <color theme="1"/>
        <rFont val="宋体"/>
        <charset val="134"/>
      </rPr>
      <t>，同一厂家同一品种同一类型的产品，抽查不少于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组。</t>
    </r>
  </si>
  <si>
    <t>门窗玻璃（中空）</t>
  </si>
  <si>
    <t>露点</t>
  </si>
  <si>
    <t>6.5.11</t>
  </si>
  <si>
    <t>配电与照明节能工程</t>
  </si>
  <si>
    <t>平均照度</t>
  </si>
  <si>
    <t>处</t>
  </si>
  <si>
    <t>6.11.5</t>
  </si>
  <si>
    <r>
      <rPr>
        <sz val="11"/>
        <color theme="1"/>
        <rFont val="宋体"/>
        <charset val="134"/>
      </rPr>
      <t>DBJ 15-65-2021 16.2.6各类型典型功能区域，每个功能区不少于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charset val="134"/>
      </rPr>
      <t>处。</t>
    </r>
  </si>
  <si>
    <t>现场抽检</t>
  </si>
  <si>
    <t>照明功率密度</t>
  </si>
  <si>
    <t>6.11.6</t>
  </si>
  <si>
    <t>供电电压偏差、三相电压不平衡</t>
  </si>
  <si>
    <t>系统</t>
  </si>
  <si>
    <r>
      <rPr>
        <sz val="11"/>
        <rFont val="宋体"/>
        <charset val="134"/>
        <scheme val="minor"/>
      </rPr>
      <t>6.</t>
    </r>
    <r>
      <rPr>
        <sz val="11"/>
        <color theme="9"/>
        <rFont val="宋体"/>
        <charset val="134"/>
        <scheme val="minor"/>
      </rPr>
      <t>11.1、6.11.2</t>
    </r>
  </si>
  <si>
    <t>通风与空调系统节能检测</t>
  </si>
  <si>
    <t>系统总风量</t>
  </si>
  <si>
    <t>6.7.2</t>
  </si>
  <si>
    <r>
      <rPr>
        <sz val="11"/>
        <color theme="1"/>
        <rFont val="Times New Roman"/>
        <family val="1"/>
      </rPr>
      <t xml:space="preserve">DBJ 15-65-2021 23.2.2 </t>
    </r>
    <r>
      <rPr>
        <sz val="11"/>
        <color theme="1"/>
        <rFont val="宋体"/>
        <charset val="134"/>
      </rPr>
      <t>表</t>
    </r>
    <r>
      <rPr>
        <sz val="11"/>
        <color theme="1"/>
        <rFont val="Times New Roman"/>
        <family val="1"/>
      </rPr>
      <t xml:space="preserve">23.2.2 </t>
    </r>
    <r>
      <rPr>
        <sz val="11"/>
        <color theme="1"/>
        <rFont val="宋体"/>
        <charset val="134"/>
      </rPr>
      <t>系统抽样数量不少于系统总数的</t>
    </r>
    <r>
      <rPr>
        <sz val="11"/>
        <color theme="1"/>
        <rFont val="Times New Roman"/>
        <family val="1"/>
      </rPr>
      <t>10%</t>
    </r>
    <r>
      <rPr>
        <sz val="11"/>
        <color theme="1"/>
        <rFont val="宋体"/>
        <charset val="134"/>
      </rPr>
      <t>，被检系统风口最小抽样数量不得少于本规范第</t>
    </r>
    <r>
      <rPr>
        <sz val="11"/>
        <color theme="1"/>
        <rFont val="Times New Roman"/>
        <family val="1"/>
      </rPr>
      <t>3.4.3</t>
    </r>
    <r>
      <rPr>
        <sz val="11"/>
        <color theme="1"/>
        <rFont val="宋体"/>
        <charset val="134"/>
      </rPr>
      <t>条的规定</t>
    </r>
  </si>
  <si>
    <t>系统单位风量耗功率</t>
  </si>
  <si>
    <t>6.7.3</t>
  </si>
  <si>
    <t>风管严密性</t>
  </si>
  <si>
    <t>6.7.4</t>
  </si>
  <si>
    <t>DBJ 15-65-2021 14.2.4风管的严密性检验按系统数量的抽检10%抽检，且不得少于1个系统</t>
  </si>
  <si>
    <t xml:space="preserve">          合计（元）：</t>
  </si>
  <si>
    <t>备注</t>
    <phoneticPr fontId="21" type="noConversion"/>
  </si>
  <si>
    <t>1.送检材料，需附上产品检验报告及合格证。2.最终数量按照现场实际施工工程量和委托为准。</t>
    <phoneticPr fontId="21" type="noConversion"/>
  </si>
  <si>
    <t>指导单价（元）</t>
    <phoneticPr fontId="21" type="noConversion"/>
  </si>
</sst>
</file>

<file path=xl/styles.xml><?xml version="1.0" encoding="utf-8"?>
<styleSheet xmlns="http://schemas.openxmlformats.org/spreadsheetml/2006/main">
  <numFmts count="4">
    <numFmt numFmtId="178" formatCode="0.00_ "/>
    <numFmt numFmtId="179" formatCode="0.00_);\(0.00\)"/>
    <numFmt numFmtId="180" formatCode="000000"/>
    <numFmt numFmtId="181" formatCode="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9"/>
      <name val="宋体"/>
      <charset val="134"/>
    </font>
    <font>
      <sz val="11"/>
      <color rgb="FFFF0000"/>
      <name val="宋体"/>
      <charset val="134"/>
    </font>
    <font>
      <strike/>
      <sz val="11"/>
      <color theme="1"/>
      <name val="宋体"/>
      <charset val="134"/>
      <scheme val="minor"/>
    </font>
    <font>
      <strike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color theme="1"/>
      <name val="Times New Roman"/>
      <family val="1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vertAlign val="superscript"/>
      <sz val="11"/>
      <name val="宋体"/>
      <charset val="134"/>
    </font>
    <font>
      <sz val="11"/>
      <color rgb="FF000000"/>
      <name val="Times New Roman"/>
      <family val="1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178" fontId="5" fillId="0" borderId="5" xfId="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178" fontId="9" fillId="0" borderId="5" xfId="4" applyNumberFormat="1" applyFont="1" applyFill="1" applyBorder="1" applyAlignment="1">
      <alignment horizontal="center" vertical="center" wrapText="1"/>
    </xf>
    <xf numFmtId="178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  <xf numFmtId="178" fontId="3" fillId="0" borderId="5" xfId="4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81" fontId="11" fillId="0" borderId="5" xfId="3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8" fontId="11" fillId="0" borderId="5" xfId="3" applyNumberFormat="1" applyFont="1" applyBorder="1" applyAlignment="1">
      <alignment horizontal="center" vertical="center" wrapText="1"/>
    </xf>
    <xf numFmtId="180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81" fontId="4" fillId="0" borderId="6" xfId="3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5" xfId="3" applyNumberFormat="1" applyFont="1" applyBorder="1" applyAlignment="1">
      <alignment horizontal="center" vertical="center" wrapText="1"/>
    </xf>
    <xf numFmtId="181" fontId="4" fillId="0" borderId="2" xfId="3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178" fontId="4" fillId="0" borderId="2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1" fontId="5" fillId="0" borderId="2" xfId="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181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 wrapText="1"/>
    </xf>
    <xf numFmtId="180" fontId="0" fillId="0" borderId="7" xfId="0" applyNumberFormat="1" applyFont="1" applyBorder="1" applyAlignment="1">
      <alignment horizontal="center" vertical="center" wrapText="1"/>
    </xf>
    <xf numFmtId="180" fontId="0" fillId="0" borderId="5" xfId="0" applyNumberFormat="1" applyFont="1" applyBorder="1" applyAlignment="1">
      <alignment horizontal="center" vertical="center" wrapText="1"/>
    </xf>
    <xf numFmtId="180" fontId="0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ill="1">
      <alignment vertical="center"/>
    </xf>
    <xf numFmtId="0" fontId="17" fillId="0" borderId="0" xfId="1" applyFill="1">
      <alignment vertical="center"/>
    </xf>
    <xf numFmtId="0" fontId="14" fillId="0" borderId="0" xfId="0" applyFont="1" applyFill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178" fontId="4" fillId="0" borderId="5" xfId="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 wrapText="1"/>
    </xf>
  </cellXfs>
  <cellStyles count="5">
    <cellStyle name="常规" xfId="0" builtinId="0"/>
    <cellStyle name="常规 36" xfId="2"/>
    <cellStyle name="常规 60" xfId="3"/>
    <cellStyle name="常规 8" xfId="4"/>
    <cellStyle name="好" xfId="1" builtinId="26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zoomScale="85" zoomScaleNormal="85" workbookViewId="0">
      <selection activeCell="F2" sqref="F2"/>
    </sheetView>
  </sheetViews>
  <sheetFormatPr defaultColWidth="9" defaultRowHeight="13.5"/>
  <cols>
    <col min="2" max="2" width="21.25" customWidth="1"/>
    <col min="3" max="3" width="45.625" style="1" customWidth="1"/>
    <col min="4" max="4" width="7.5" style="1" customWidth="1"/>
    <col min="5" max="5" width="8.625" style="1" customWidth="1"/>
    <col min="6" max="6" width="14.375" style="1" customWidth="1"/>
    <col min="7" max="7" width="12.75" style="1" customWidth="1"/>
    <col min="8" max="8" width="31.25" style="2" customWidth="1"/>
    <col min="9" max="9" width="44.875" customWidth="1"/>
    <col min="11" max="11" width="33.125" customWidth="1"/>
  </cols>
  <sheetData>
    <row r="1" spans="1:11" ht="44.1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53.1" customHeight="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101" t="s">
        <v>170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1" ht="27" customHeight="1">
      <c r="A3" s="62" t="s">
        <v>10</v>
      </c>
      <c r="B3" s="63"/>
      <c r="C3" s="3"/>
      <c r="D3" s="3"/>
      <c r="E3" s="4"/>
      <c r="F3" s="5"/>
      <c r="G3" s="5"/>
      <c r="H3" s="5"/>
      <c r="I3" s="4"/>
      <c r="J3" s="4"/>
    </row>
    <row r="4" spans="1:11" ht="30.95" customHeight="1">
      <c r="A4" s="6">
        <v>1</v>
      </c>
      <c r="B4" s="6" t="s">
        <v>11</v>
      </c>
      <c r="C4" s="6" t="s">
        <v>12</v>
      </c>
      <c r="D4" s="6" t="s">
        <v>13</v>
      </c>
      <c r="E4" s="7">
        <v>1</v>
      </c>
      <c r="F4" s="8">
        <v>600</v>
      </c>
      <c r="G4" s="8">
        <f>E4*F4</f>
        <v>600</v>
      </c>
      <c r="H4" s="15" t="s">
        <v>14</v>
      </c>
      <c r="I4" s="19" t="s">
        <v>15</v>
      </c>
      <c r="J4" s="75" t="s">
        <v>16</v>
      </c>
    </row>
    <row r="5" spans="1:11" ht="30.95" customHeight="1">
      <c r="A5" s="6">
        <v>2</v>
      </c>
      <c r="B5" s="6" t="s">
        <v>17</v>
      </c>
      <c r="C5" s="6" t="s">
        <v>18</v>
      </c>
      <c r="D5" s="6" t="s">
        <v>13</v>
      </c>
      <c r="E5" s="7">
        <v>1</v>
      </c>
      <c r="F5" s="8">
        <v>600</v>
      </c>
      <c r="G5" s="8">
        <f>E5*F5</f>
        <v>600</v>
      </c>
      <c r="H5" s="15" t="s">
        <v>19</v>
      </c>
      <c r="I5" s="19" t="s">
        <v>20</v>
      </c>
      <c r="J5" s="76"/>
    </row>
    <row r="6" spans="1:11" ht="30.95" customHeight="1">
      <c r="A6" s="6">
        <v>3</v>
      </c>
      <c r="B6" s="9" t="s">
        <v>21</v>
      </c>
      <c r="C6" s="10" t="s">
        <v>22</v>
      </c>
      <c r="D6" s="9" t="s">
        <v>13</v>
      </c>
      <c r="E6" s="7">
        <v>1</v>
      </c>
      <c r="F6" s="11">
        <v>1400</v>
      </c>
      <c r="G6" s="8">
        <f>E6*F6</f>
        <v>1400</v>
      </c>
      <c r="H6" s="48" t="s">
        <v>23</v>
      </c>
      <c r="I6" s="19" t="s">
        <v>24</v>
      </c>
      <c r="J6" s="76"/>
      <c r="K6" s="49"/>
    </row>
    <row r="7" spans="1:11" ht="30.95" customHeight="1">
      <c r="A7" s="6">
        <v>4</v>
      </c>
      <c r="B7" s="6" t="s">
        <v>25</v>
      </c>
      <c r="C7" s="12" t="s">
        <v>26</v>
      </c>
      <c r="D7" s="6" t="s">
        <v>13</v>
      </c>
      <c r="E7" s="7">
        <v>2</v>
      </c>
      <c r="F7" s="8">
        <v>1700</v>
      </c>
      <c r="G7" s="8">
        <f>E7*F7</f>
        <v>3400</v>
      </c>
      <c r="H7" s="50" t="s">
        <v>27</v>
      </c>
      <c r="I7" s="19" t="s">
        <v>28</v>
      </c>
      <c r="J7" s="76"/>
      <c r="K7" s="51"/>
    </row>
    <row r="8" spans="1:11" ht="30.95" customHeight="1">
      <c r="A8" s="6">
        <v>5</v>
      </c>
      <c r="B8" s="13" t="s">
        <v>29</v>
      </c>
      <c r="C8" s="14" t="s">
        <v>30</v>
      </c>
      <c r="D8" s="13" t="s">
        <v>13</v>
      </c>
      <c r="E8" s="15">
        <v>1</v>
      </c>
      <c r="F8" s="16">
        <v>1900</v>
      </c>
      <c r="G8" s="8">
        <f>E8*F8</f>
        <v>1900</v>
      </c>
      <c r="H8" s="15" t="s">
        <v>31</v>
      </c>
      <c r="I8" s="19" t="s">
        <v>32</v>
      </c>
      <c r="J8" s="76"/>
    </row>
    <row r="9" spans="1:11" ht="30.95" customHeight="1">
      <c r="A9" s="6">
        <v>6</v>
      </c>
      <c r="B9" s="13" t="s">
        <v>33</v>
      </c>
      <c r="C9" s="13" t="s">
        <v>34</v>
      </c>
      <c r="D9" s="13" t="s">
        <v>13</v>
      </c>
      <c r="E9" s="15">
        <v>2</v>
      </c>
      <c r="F9" s="16">
        <v>1100</v>
      </c>
      <c r="G9" s="8">
        <f>E9*F9</f>
        <v>2200</v>
      </c>
      <c r="H9" s="15" t="s">
        <v>35</v>
      </c>
      <c r="I9" s="19" t="s">
        <v>36</v>
      </c>
      <c r="J9" s="76"/>
      <c r="K9" s="51"/>
    </row>
    <row r="10" spans="1:11" ht="30.95" customHeight="1">
      <c r="A10" s="6">
        <v>7</v>
      </c>
      <c r="B10" s="13" t="s">
        <v>37</v>
      </c>
      <c r="C10" s="13" t="s">
        <v>38</v>
      </c>
      <c r="D10" s="13" t="s">
        <v>13</v>
      </c>
      <c r="E10" s="15">
        <v>3</v>
      </c>
      <c r="F10" s="8">
        <v>60</v>
      </c>
      <c r="G10" s="8">
        <f>E10*F10</f>
        <v>180</v>
      </c>
      <c r="H10" s="15" t="s">
        <v>39</v>
      </c>
      <c r="I10" s="19" t="s">
        <v>40</v>
      </c>
      <c r="J10" s="76"/>
    </row>
    <row r="11" spans="1:11" ht="30.95" customHeight="1">
      <c r="A11" s="6">
        <v>8</v>
      </c>
      <c r="B11" s="13" t="s">
        <v>41</v>
      </c>
      <c r="C11" s="13" t="s">
        <v>38</v>
      </c>
      <c r="D11" s="13" t="s">
        <v>13</v>
      </c>
      <c r="E11" s="15">
        <v>4</v>
      </c>
      <c r="F11" s="16">
        <v>50</v>
      </c>
      <c r="G11" s="8">
        <f>E11*F11</f>
        <v>200</v>
      </c>
      <c r="H11" s="15" t="s">
        <v>42</v>
      </c>
      <c r="I11" s="19" t="s">
        <v>40</v>
      </c>
      <c r="J11" s="76"/>
    </row>
    <row r="12" spans="1:11" ht="30.95" customHeight="1">
      <c r="A12" s="6">
        <v>9</v>
      </c>
      <c r="B12" s="13" t="s">
        <v>43</v>
      </c>
      <c r="C12" s="13" t="s">
        <v>44</v>
      </c>
      <c r="D12" s="13" t="s">
        <v>13</v>
      </c>
      <c r="E12" s="15">
        <v>1</v>
      </c>
      <c r="F12" s="8">
        <f>200+100+100+100+150</f>
        <v>650</v>
      </c>
      <c r="G12" s="8">
        <f>E12*F12</f>
        <v>650</v>
      </c>
      <c r="H12" s="15" t="s">
        <v>45</v>
      </c>
      <c r="I12" s="19" t="s">
        <v>46</v>
      </c>
      <c r="J12" s="76"/>
    </row>
    <row r="13" spans="1:11" ht="30.95" customHeight="1">
      <c r="A13" s="6">
        <v>10</v>
      </c>
      <c r="B13" s="6" t="s">
        <v>47</v>
      </c>
      <c r="C13" s="6" t="s">
        <v>48</v>
      </c>
      <c r="D13" s="6" t="s">
        <v>13</v>
      </c>
      <c r="E13" s="7">
        <v>1</v>
      </c>
      <c r="F13" s="17">
        <f>200+100+100+150+200+300</f>
        <v>1050</v>
      </c>
      <c r="G13" s="8">
        <f>E13*F13</f>
        <v>1050</v>
      </c>
      <c r="H13" s="7" t="s">
        <v>49</v>
      </c>
      <c r="I13" s="19" t="s">
        <v>46</v>
      </c>
      <c r="J13" s="76"/>
    </row>
    <row r="14" spans="1:11" ht="30.95" customHeight="1">
      <c r="A14" s="6">
        <v>11</v>
      </c>
      <c r="B14" s="6" t="s">
        <v>50</v>
      </c>
      <c r="C14" s="6" t="s">
        <v>51</v>
      </c>
      <c r="D14" s="6" t="s">
        <v>13</v>
      </c>
      <c r="E14" s="7">
        <v>3</v>
      </c>
      <c r="F14" s="17">
        <v>1000</v>
      </c>
      <c r="G14" s="8">
        <f>E14*F14</f>
        <v>3000</v>
      </c>
      <c r="H14" s="7" t="s">
        <v>52</v>
      </c>
      <c r="I14" s="19" t="s">
        <v>53</v>
      </c>
      <c r="J14" s="76"/>
    </row>
    <row r="15" spans="1:11" ht="30.95" customHeight="1">
      <c r="A15" s="6">
        <v>12</v>
      </c>
      <c r="B15" s="6" t="s">
        <v>54</v>
      </c>
      <c r="C15" s="12" t="s">
        <v>55</v>
      </c>
      <c r="D15" s="6" t="s">
        <v>13</v>
      </c>
      <c r="E15" s="7">
        <v>3</v>
      </c>
      <c r="F15" s="17">
        <v>280</v>
      </c>
      <c r="G15" s="8">
        <f>E15*F15</f>
        <v>840</v>
      </c>
      <c r="H15" s="7" t="s">
        <v>56</v>
      </c>
      <c r="I15" s="19" t="s">
        <v>57</v>
      </c>
      <c r="J15" s="76"/>
    </row>
    <row r="16" spans="1:11" ht="30.95" customHeight="1">
      <c r="A16" s="6">
        <v>13</v>
      </c>
      <c r="B16" s="23" t="s">
        <v>58</v>
      </c>
      <c r="C16" s="6" t="s">
        <v>59</v>
      </c>
      <c r="D16" s="6" t="s">
        <v>13</v>
      </c>
      <c r="E16" s="7">
        <v>3</v>
      </c>
      <c r="F16" s="17">
        <v>150</v>
      </c>
      <c r="G16" s="8">
        <f>E16*F16</f>
        <v>450</v>
      </c>
      <c r="H16" s="7" t="s">
        <v>60</v>
      </c>
      <c r="I16" s="52" t="s">
        <v>61</v>
      </c>
      <c r="J16" s="76"/>
      <c r="K16" s="51"/>
    </row>
    <row r="17" spans="1:11" ht="30.95" customHeight="1">
      <c r="A17" s="6">
        <v>14</v>
      </c>
      <c r="B17" s="6" t="s">
        <v>62</v>
      </c>
      <c r="C17" s="6" t="s">
        <v>63</v>
      </c>
      <c r="D17" s="18" t="s">
        <v>13</v>
      </c>
      <c r="E17" s="19">
        <v>1</v>
      </c>
      <c r="F17" s="20">
        <f>300+200+600+500+500</f>
        <v>2100</v>
      </c>
      <c r="G17" s="8">
        <f>E17*F17</f>
        <v>2100</v>
      </c>
      <c r="H17" s="42" t="s">
        <v>64</v>
      </c>
      <c r="I17" s="7" t="s">
        <v>65</v>
      </c>
      <c r="J17" s="76"/>
    </row>
    <row r="18" spans="1:11" ht="30.95" customHeight="1">
      <c r="A18" s="6">
        <v>15</v>
      </c>
      <c r="B18" s="6" t="s">
        <v>66</v>
      </c>
      <c r="C18" s="6" t="s">
        <v>67</v>
      </c>
      <c r="D18" s="18" t="s">
        <v>13</v>
      </c>
      <c r="E18" s="18">
        <v>1</v>
      </c>
      <c r="F18" s="20">
        <f>250+200+500+100+100+300+250</f>
        <v>1700</v>
      </c>
      <c r="G18" s="8">
        <f>E18*F18</f>
        <v>1700</v>
      </c>
      <c r="H18" s="42" t="s">
        <v>68</v>
      </c>
      <c r="I18" s="7" t="s">
        <v>69</v>
      </c>
      <c r="J18" s="76"/>
    </row>
    <row r="19" spans="1:11" ht="30.95" customHeight="1">
      <c r="A19" s="6">
        <v>16</v>
      </c>
      <c r="B19" s="6" t="s">
        <v>70</v>
      </c>
      <c r="C19" s="6" t="s">
        <v>71</v>
      </c>
      <c r="D19" s="18" t="s">
        <v>13</v>
      </c>
      <c r="E19" s="18">
        <v>2</v>
      </c>
      <c r="F19" s="20">
        <v>1200</v>
      </c>
      <c r="G19" s="8">
        <f>E19*F19</f>
        <v>2400</v>
      </c>
      <c r="H19" s="42" t="s">
        <v>72</v>
      </c>
      <c r="I19" s="7" t="s">
        <v>73</v>
      </c>
      <c r="J19" s="76"/>
      <c r="K19" s="84"/>
    </row>
    <row r="20" spans="1:11" ht="30.95" customHeight="1">
      <c r="A20" s="6">
        <v>17</v>
      </c>
      <c r="B20" s="6" t="s">
        <v>74</v>
      </c>
      <c r="C20" s="6" t="s">
        <v>75</v>
      </c>
      <c r="D20" s="18" t="s">
        <v>76</v>
      </c>
      <c r="E20" s="18">
        <v>3</v>
      </c>
      <c r="F20" s="20">
        <v>4000</v>
      </c>
      <c r="G20" s="8">
        <f>E20*F20</f>
        <v>12000</v>
      </c>
      <c r="H20" s="42" t="s">
        <v>77</v>
      </c>
      <c r="I20" s="7" t="s">
        <v>78</v>
      </c>
      <c r="J20" s="76"/>
      <c r="K20" s="85"/>
    </row>
    <row r="21" spans="1:11" ht="30.95" customHeight="1">
      <c r="A21" s="6">
        <v>18</v>
      </c>
      <c r="B21" s="6" t="s">
        <v>79</v>
      </c>
      <c r="C21" s="6" t="s">
        <v>80</v>
      </c>
      <c r="D21" s="18" t="s">
        <v>13</v>
      </c>
      <c r="E21" s="18">
        <v>1</v>
      </c>
      <c r="F21" s="20">
        <v>1100</v>
      </c>
      <c r="G21" s="8">
        <f>E21*F21</f>
        <v>1100</v>
      </c>
      <c r="H21" s="42" t="s">
        <v>81</v>
      </c>
      <c r="I21" s="7" t="s">
        <v>82</v>
      </c>
      <c r="J21" s="76"/>
      <c r="K21" s="85"/>
    </row>
    <row r="22" spans="1:11" ht="30.95" customHeight="1">
      <c r="A22" s="6">
        <v>19</v>
      </c>
      <c r="B22" s="6" t="s">
        <v>83</v>
      </c>
      <c r="C22" s="6" t="s">
        <v>84</v>
      </c>
      <c r="D22" s="18" t="s">
        <v>13</v>
      </c>
      <c r="E22" s="18">
        <v>2</v>
      </c>
      <c r="F22" s="20">
        <v>1500</v>
      </c>
      <c r="G22" s="8">
        <f>E22*F22</f>
        <v>3000</v>
      </c>
      <c r="H22" s="42" t="s">
        <v>85</v>
      </c>
      <c r="I22" s="7" t="s">
        <v>86</v>
      </c>
      <c r="J22" s="76"/>
      <c r="K22" s="85"/>
    </row>
    <row r="23" spans="1:11" ht="30.95" customHeight="1">
      <c r="A23" s="6">
        <v>20</v>
      </c>
      <c r="B23" s="6" t="s">
        <v>87</v>
      </c>
      <c r="C23" s="6" t="s">
        <v>88</v>
      </c>
      <c r="D23" s="18" t="s">
        <v>13</v>
      </c>
      <c r="E23" s="18">
        <v>1</v>
      </c>
      <c r="F23" s="20">
        <f>100+200+200+200+200+300+100</f>
        <v>1300</v>
      </c>
      <c r="G23" s="8">
        <f>E23*F23</f>
        <v>1300</v>
      </c>
      <c r="H23" s="42" t="s">
        <v>89</v>
      </c>
      <c r="I23" s="7" t="s">
        <v>90</v>
      </c>
      <c r="J23" s="76"/>
      <c r="K23" s="85"/>
    </row>
    <row r="24" spans="1:11" ht="30.95" customHeight="1">
      <c r="A24" s="6">
        <v>21</v>
      </c>
      <c r="B24" s="6" t="s">
        <v>91</v>
      </c>
      <c r="C24" s="23" t="s">
        <v>92</v>
      </c>
      <c r="D24" s="18" t="s">
        <v>13</v>
      </c>
      <c r="E24" s="18">
        <v>1</v>
      </c>
      <c r="F24" s="21">
        <v>1200</v>
      </c>
      <c r="G24" s="8">
        <f>E24*F24</f>
        <v>1200</v>
      </c>
      <c r="H24" s="95" t="s">
        <v>93</v>
      </c>
      <c r="I24" s="7" t="s">
        <v>90</v>
      </c>
      <c r="J24" s="76"/>
      <c r="K24" s="85"/>
    </row>
    <row r="25" spans="1:11" ht="30.95" customHeight="1">
      <c r="A25" s="6">
        <v>22</v>
      </c>
      <c r="B25" s="6" t="s">
        <v>94</v>
      </c>
      <c r="C25" s="6" t="s">
        <v>95</v>
      </c>
      <c r="D25" s="22" t="s">
        <v>96</v>
      </c>
      <c r="E25" s="18">
        <v>2</v>
      </c>
      <c r="F25" s="20">
        <v>4900</v>
      </c>
      <c r="G25" s="8">
        <f>E25*F25</f>
        <v>9800</v>
      </c>
      <c r="H25" s="42" t="s">
        <v>97</v>
      </c>
      <c r="I25" s="7" t="s">
        <v>90</v>
      </c>
      <c r="J25" s="76"/>
      <c r="K25" s="85"/>
    </row>
    <row r="26" spans="1:11" ht="30.95" customHeight="1">
      <c r="A26" s="6">
        <v>23</v>
      </c>
      <c r="B26" s="6" t="s">
        <v>98</v>
      </c>
      <c r="C26" s="23" t="s">
        <v>99</v>
      </c>
      <c r="D26" s="18" t="s">
        <v>13</v>
      </c>
      <c r="E26" s="18">
        <v>1</v>
      </c>
      <c r="F26" s="20">
        <v>1000</v>
      </c>
      <c r="G26" s="8">
        <f>E26*F26</f>
        <v>1000</v>
      </c>
      <c r="H26" s="53" t="s">
        <v>100</v>
      </c>
      <c r="I26" s="7" t="s">
        <v>90</v>
      </c>
      <c r="J26" s="76"/>
      <c r="K26" s="85"/>
    </row>
    <row r="27" spans="1:11" ht="30.95" customHeight="1">
      <c r="A27" s="6">
        <v>24</v>
      </c>
      <c r="B27" s="6" t="s">
        <v>101</v>
      </c>
      <c r="C27" s="6" t="s">
        <v>102</v>
      </c>
      <c r="D27" s="18" t="s">
        <v>13</v>
      </c>
      <c r="E27" s="18">
        <v>1</v>
      </c>
      <c r="F27" s="20">
        <f>100+500+200+100+200+500</f>
        <v>1600</v>
      </c>
      <c r="G27" s="8">
        <f>E27*F27</f>
        <v>1600</v>
      </c>
      <c r="H27" s="42" t="s">
        <v>103</v>
      </c>
      <c r="I27" s="7" t="s">
        <v>90</v>
      </c>
      <c r="J27" s="76"/>
      <c r="K27" s="85"/>
    </row>
    <row r="28" spans="1:11" ht="30.95" customHeight="1">
      <c r="A28" s="6">
        <v>25</v>
      </c>
      <c r="B28" s="6" t="s">
        <v>104</v>
      </c>
      <c r="C28" s="6" t="s">
        <v>105</v>
      </c>
      <c r="D28" s="18" t="s">
        <v>13</v>
      </c>
      <c r="E28" s="18">
        <v>2</v>
      </c>
      <c r="F28" s="20">
        <v>1500</v>
      </c>
      <c r="G28" s="8">
        <f>E28*F28</f>
        <v>3000</v>
      </c>
      <c r="H28" s="42" t="s">
        <v>106</v>
      </c>
      <c r="I28" s="7" t="s">
        <v>107</v>
      </c>
      <c r="J28" s="76"/>
      <c r="K28" s="85"/>
    </row>
    <row r="29" spans="1:11" ht="30.95" customHeight="1">
      <c r="A29" s="6">
        <v>26</v>
      </c>
      <c r="B29" s="24" t="s">
        <v>108</v>
      </c>
      <c r="C29" s="23" t="s">
        <v>109</v>
      </c>
      <c r="D29" s="18" t="s">
        <v>13</v>
      </c>
      <c r="E29" s="18">
        <v>2</v>
      </c>
      <c r="F29" s="21">
        <v>1800</v>
      </c>
      <c r="G29" s="8">
        <f>E29*F29</f>
        <v>3600</v>
      </c>
      <c r="H29" s="53" t="s">
        <v>110</v>
      </c>
      <c r="I29" s="7" t="s">
        <v>90</v>
      </c>
      <c r="J29" s="77"/>
      <c r="K29" s="85"/>
    </row>
    <row r="30" spans="1:11" ht="30.95" customHeight="1">
      <c r="A30" s="62" t="s">
        <v>111</v>
      </c>
      <c r="B30" s="63"/>
      <c r="C30" s="25"/>
      <c r="D30" s="25"/>
      <c r="E30" s="5"/>
      <c r="F30" s="26"/>
      <c r="G30" s="26"/>
      <c r="H30" s="5"/>
      <c r="I30" s="4"/>
      <c r="J30" s="4"/>
      <c r="K30" s="85"/>
    </row>
    <row r="31" spans="1:11" ht="30.95" customHeight="1">
      <c r="A31" s="27">
        <v>1</v>
      </c>
      <c r="B31" s="28" t="s">
        <v>112</v>
      </c>
      <c r="C31" s="29" t="s">
        <v>113</v>
      </c>
      <c r="D31" s="30" t="s">
        <v>13</v>
      </c>
      <c r="E31" s="31">
        <v>2</v>
      </c>
      <c r="F31" s="32">
        <v>0</v>
      </c>
      <c r="G31" s="32">
        <f>+E31*F31</f>
        <v>0</v>
      </c>
      <c r="H31" s="55" t="s">
        <v>114</v>
      </c>
      <c r="I31" s="70" t="s">
        <v>115</v>
      </c>
      <c r="J31" s="78" t="s">
        <v>16</v>
      </c>
      <c r="K31" s="85"/>
    </row>
    <row r="32" spans="1:11" ht="30.95" customHeight="1">
      <c r="A32" s="27">
        <v>2</v>
      </c>
      <c r="B32" s="33" t="s">
        <v>116</v>
      </c>
      <c r="C32" s="34" t="s">
        <v>113</v>
      </c>
      <c r="D32" s="35" t="s">
        <v>13</v>
      </c>
      <c r="E32" s="36">
        <v>2</v>
      </c>
      <c r="F32" s="37">
        <v>2300</v>
      </c>
      <c r="G32" s="38">
        <f>+E32*F32</f>
        <v>4600</v>
      </c>
      <c r="H32" s="34" t="s">
        <v>117</v>
      </c>
      <c r="I32" s="71"/>
      <c r="J32" s="79"/>
      <c r="K32" s="54"/>
    </row>
    <row r="33" spans="1:13" ht="30.95" customHeight="1">
      <c r="A33" s="27">
        <v>3</v>
      </c>
      <c r="B33" s="27" t="s">
        <v>118</v>
      </c>
      <c r="C33" s="27" t="s">
        <v>119</v>
      </c>
      <c r="D33" s="39" t="s">
        <v>13</v>
      </c>
      <c r="E33" s="27">
        <v>2</v>
      </c>
      <c r="F33" s="40">
        <v>1500</v>
      </c>
      <c r="G33" s="38">
        <f>+E33*F33</f>
        <v>3000</v>
      </c>
      <c r="H33" s="42" t="s">
        <v>120</v>
      </c>
      <c r="I33" s="42" t="s">
        <v>121</v>
      </c>
      <c r="J33" s="79"/>
      <c r="K33" s="51"/>
    </row>
    <row r="34" spans="1:13" ht="53.1" customHeight="1">
      <c r="A34" s="27">
        <v>4</v>
      </c>
      <c r="B34" s="27" t="s">
        <v>122</v>
      </c>
      <c r="C34" s="95" t="s">
        <v>123</v>
      </c>
      <c r="D34" s="39" t="s">
        <v>13</v>
      </c>
      <c r="E34" s="27">
        <v>3</v>
      </c>
      <c r="F34" s="41">
        <f>50+80+250+150+150+150</f>
        <v>830</v>
      </c>
      <c r="G34" s="38">
        <f>+E34*F34</f>
        <v>2490</v>
      </c>
      <c r="H34" s="57" t="s">
        <v>124</v>
      </c>
      <c r="I34" s="58" t="s">
        <v>125</v>
      </c>
      <c r="J34" s="79"/>
      <c r="K34" s="54"/>
    </row>
    <row r="35" spans="1:13" ht="53.1" customHeight="1">
      <c r="A35" s="27">
        <v>5</v>
      </c>
      <c r="B35" s="27" t="s">
        <v>126</v>
      </c>
      <c r="C35" s="95" t="s">
        <v>127</v>
      </c>
      <c r="D35" s="39" t="s">
        <v>13</v>
      </c>
      <c r="E35" s="27">
        <v>3</v>
      </c>
      <c r="F35" s="41">
        <f>50+80*5+100+150*5+150*5+150*5+250</f>
        <v>3050</v>
      </c>
      <c r="G35" s="38">
        <f>+E35*F35</f>
        <v>9150</v>
      </c>
      <c r="H35" s="57" t="s">
        <v>124</v>
      </c>
      <c r="I35" s="58" t="s">
        <v>125</v>
      </c>
      <c r="J35" s="79"/>
      <c r="K35" s="86"/>
      <c r="L35" s="84"/>
      <c r="M35" s="84"/>
    </row>
    <row r="36" spans="1:13" ht="51" customHeight="1">
      <c r="A36" s="27">
        <v>6</v>
      </c>
      <c r="B36" s="27" t="s">
        <v>128</v>
      </c>
      <c r="C36" s="42" t="s">
        <v>129</v>
      </c>
      <c r="D36" s="39" t="s">
        <v>13</v>
      </c>
      <c r="E36" s="27">
        <v>2</v>
      </c>
      <c r="F36" s="96">
        <v>1250</v>
      </c>
      <c r="G36" s="38">
        <f>+E36*F36</f>
        <v>2500</v>
      </c>
      <c r="H36" s="42" t="s">
        <v>130</v>
      </c>
      <c r="I36" s="58" t="s">
        <v>131</v>
      </c>
      <c r="J36" s="79"/>
      <c r="K36" s="86"/>
      <c r="L36" s="84"/>
      <c r="M36" s="84"/>
    </row>
    <row r="37" spans="1:13" ht="51" customHeight="1">
      <c r="A37" s="27">
        <v>7</v>
      </c>
      <c r="B37" s="27" t="s">
        <v>132</v>
      </c>
      <c r="C37" s="42" t="s">
        <v>133</v>
      </c>
      <c r="D37" s="39" t="s">
        <v>13</v>
      </c>
      <c r="E37" s="27">
        <v>3</v>
      </c>
      <c r="F37" s="96">
        <v>1180</v>
      </c>
      <c r="G37" s="38">
        <f>+E37*F37</f>
        <v>3540</v>
      </c>
      <c r="H37" s="42" t="s">
        <v>134</v>
      </c>
      <c r="I37" s="58" t="s">
        <v>135</v>
      </c>
      <c r="J37" s="79"/>
      <c r="K37" s="86"/>
      <c r="L37" s="84"/>
      <c r="M37" s="84"/>
    </row>
    <row r="38" spans="1:13" ht="51" customHeight="1">
      <c r="A38" s="27">
        <v>8</v>
      </c>
      <c r="B38" s="36" t="s">
        <v>136</v>
      </c>
      <c r="C38" s="34" t="s">
        <v>137</v>
      </c>
      <c r="D38" s="35" t="s">
        <v>138</v>
      </c>
      <c r="E38" s="36">
        <v>3</v>
      </c>
      <c r="F38" s="96">
        <f>50+100+150+50+50+100+100+150+300+150+150</f>
        <v>1350</v>
      </c>
      <c r="G38" s="38">
        <f>+E38*F38</f>
        <v>4050</v>
      </c>
      <c r="H38" s="34" t="s">
        <v>139</v>
      </c>
      <c r="I38" s="56" t="s">
        <v>140</v>
      </c>
      <c r="J38" s="79"/>
      <c r="K38" s="86"/>
      <c r="L38" s="84"/>
      <c r="M38" s="84"/>
    </row>
    <row r="39" spans="1:13" ht="30.95" customHeight="1">
      <c r="A39" s="27">
        <v>9</v>
      </c>
      <c r="B39" s="43" t="s">
        <v>141</v>
      </c>
      <c r="C39" s="42" t="s">
        <v>142</v>
      </c>
      <c r="D39" s="39" t="s">
        <v>13</v>
      </c>
      <c r="E39" s="27">
        <v>1</v>
      </c>
      <c r="F39" s="44">
        <v>3000</v>
      </c>
      <c r="G39" s="38">
        <f>+E39*F39</f>
        <v>3000</v>
      </c>
      <c r="H39" s="42">
        <v>6.5</v>
      </c>
      <c r="I39" s="70" t="s">
        <v>143</v>
      </c>
      <c r="J39" s="79"/>
      <c r="K39" s="86"/>
      <c r="L39" s="84"/>
      <c r="M39" s="84"/>
    </row>
    <row r="40" spans="1:13" ht="30.95" customHeight="1">
      <c r="A40" s="27">
        <v>10</v>
      </c>
      <c r="B40" s="43" t="s">
        <v>144</v>
      </c>
      <c r="C40" s="42" t="s">
        <v>142</v>
      </c>
      <c r="D40" s="39" t="s">
        <v>13</v>
      </c>
      <c r="E40" s="27">
        <v>1</v>
      </c>
      <c r="F40" s="44">
        <v>4800</v>
      </c>
      <c r="G40" s="38">
        <f>+E40*F40</f>
        <v>4800</v>
      </c>
      <c r="H40" s="42">
        <v>6.5</v>
      </c>
      <c r="I40" s="72"/>
      <c r="J40" s="79"/>
      <c r="K40" s="86"/>
      <c r="L40" s="84"/>
      <c r="M40" s="84"/>
    </row>
    <row r="41" spans="1:13" ht="30.95" customHeight="1">
      <c r="A41" s="27">
        <v>11</v>
      </c>
      <c r="B41" s="43" t="s">
        <v>144</v>
      </c>
      <c r="C41" s="42" t="s">
        <v>145</v>
      </c>
      <c r="D41" s="39" t="s">
        <v>13</v>
      </c>
      <c r="E41" s="27">
        <v>1</v>
      </c>
      <c r="F41" s="44">
        <v>1200</v>
      </c>
      <c r="G41" s="38">
        <f>+E41*F41</f>
        <v>1200</v>
      </c>
      <c r="H41" s="42" t="s">
        <v>146</v>
      </c>
      <c r="I41" s="71"/>
      <c r="J41" s="80"/>
      <c r="K41" s="86"/>
      <c r="L41" s="84"/>
      <c r="M41" s="84"/>
    </row>
    <row r="42" spans="1:13" ht="30.95" customHeight="1">
      <c r="A42" s="27">
        <v>12</v>
      </c>
      <c r="B42" s="66" t="s">
        <v>147</v>
      </c>
      <c r="C42" s="45" t="s">
        <v>148</v>
      </c>
      <c r="D42" s="46" t="s">
        <v>149</v>
      </c>
      <c r="E42" s="27">
        <v>10</v>
      </c>
      <c r="F42" s="44">
        <v>1500</v>
      </c>
      <c r="G42" s="38">
        <f>+E42*F42</f>
        <v>15000</v>
      </c>
      <c r="H42" s="42" t="s">
        <v>150</v>
      </c>
      <c r="I42" s="70" t="s">
        <v>151</v>
      </c>
      <c r="J42" s="81" t="s">
        <v>152</v>
      </c>
      <c r="K42" s="86"/>
      <c r="L42" s="84"/>
      <c r="M42" s="84"/>
    </row>
    <row r="43" spans="1:13" ht="30.95" customHeight="1">
      <c r="A43" s="27">
        <v>13</v>
      </c>
      <c r="B43" s="67"/>
      <c r="C43" s="45" t="s">
        <v>153</v>
      </c>
      <c r="D43" s="46" t="s">
        <v>149</v>
      </c>
      <c r="E43" s="27">
        <v>10</v>
      </c>
      <c r="F43" s="44">
        <v>1000</v>
      </c>
      <c r="G43" s="38">
        <f>+E43*F43</f>
        <v>10000</v>
      </c>
      <c r="H43" s="42" t="s">
        <v>154</v>
      </c>
      <c r="I43" s="72"/>
      <c r="J43" s="82"/>
      <c r="K43" s="86"/>
      <c r="L43" s="84"/>
      <c r="M43" s="84"/>
    </row>
    <row r="44" spans="1:13" ht="30.95" customHeight="1">
      <c r="A44" s="27">
        <v>14</v>
      </c>
      <c r="B44" s="68"/>
      <c r="C44" s="97" t="s">
        <v>155</v>
      </c>
      <c r="D44" s="39" t="s">
        <v>156</v>
      </c>
      <c r="E44" s="27">
        <v>3</v>
      </c>
      <c r="F44" s="98">
        <v>1600</v>
      </c>
      <c r="G44" s="99">
        <f>+E44*F44</f>
        <v>4800</v>
      </c>
      <c r="H44" s="100" t="s">
        <v>157</v>
      </c>
      <c r="I44" s="71"/>
      <c r="J44" s="82"/>
      <c r="K44" s="86"/>
      <c r="L44" s="84"/>
      <c r="M44" s="84"/>
    </row>
    <row r="45" spans="1:13" ht="30.95" customHeight="1">
      <c r="A45" s="27">
        <v>15</v>
      </c>
      <c r="B45" s="69" t="s">
        <v>158</v>
      </c>
      <c r="C45" s="47" t="s">
        <v>159</v>
      </c>
      <c r="D45" s="46" t="s">
        <v>156</v>
      </c>
      <c r="E45" s="27">
        <v>1</v>
      </c>
      <c r="F45" s="44">
        <v>3600</v>
      </c>
      <c r="G45" s="38">
        <f>+E45*F45</f>
        <v>3600</v>
      </c>
      <c r="H45" s="42" t="s">
        <v>160</v>
      </c>
      <c r="I45" s="73" t="s">
        <v>161</v>
      </c>
      <c r="J45" s="82"/>
      <c r="K45" s="84"/>
      <c r="L45" s="84"/>
      <c r="M45" s="84"/>
    </row>
    <row r="46" spans="1:13" ht="30.95" customHeight="1">
      <c r="A46" s="27">
        <v>16</v>
      </c>
      <c r="B46" s="67"/>
      <c r="C46" s="42" t="s">
        <v>162</v>
      </c>
      <c r="D46" s="46" t="s">
        <v>156</v>
      </c>
      <c r="E46" s="27">
        <v>1</v>
      </c>
      <c r="F46" s="44">
        <v>4700</v>
      </c>
      <c r="G46" s="38">
        <f>+E46*F46</f>
        <v>4700</v>
      </c>
      <c r="H46" s="42" t="s">
        <v>163</v>
      </c>
      <c r="I46" s="74"/>
      <c r="J46" s="82"/>
      <c r="K46" s="84"/>
      <c r="L46" s="84"/>
      <c r="M46" s="84"/>
    </row>
    <row r="47" spans="1:13" ht="30.95" customHeight="1">
      <c r="A47" s="27">
        <v>17</v>
      </c>
      <c r="B47" s="68"/>
      <c r="C47" s="42" t="s">
        <v>164</v>
      </c>
      <c r="D47" s="46" t="s">
        <v>156</v>
      </c>
      <c r="E47" s="27">
        <v>1</v>
      </c>
      <c r="F47" s="44">
        <v>6000</v>
      </c>
      <c r="G47" s="38">
        <f>+E47*F47</f>
        <v>6000</v>
      </c>
      <c r="H47" s="42" t="s">
        <v>165</v>
      </c>
      <c r="I47" s="58" t="s">
        <v>166</v>
      </c>
      <c r="J47" s="83"/>
    </row>
    <row r="48" spans="1:13" ht="30.95" customHeight="1">
      <c r="A48" s="64"/>
      <c r="B48" s="65"/>
      <c r="C48" s="27"/>
      <c r="D48" s="27"/>
      <c r="E48" s="27"/>
      <c r="F48" s="27"/>
      <c r="G48" s="27"/>
      <c r="H48" s="42"/>
      <c r="I48" s="59"/>
      <c r="J48" s="60"/>
    </row>
    <row r="49" spans="1:10" ht="30.95" customHeight="1">
      <c r="A49" s="87" t="s">
        <v>167</v>
      </c>
      <c r="B49" s="87"/>
      <c r="C49" s="87"/>
      <c r="D49" s="87"/>
      <c r="E49" s="87"/>
      <c r="F49" s="40"/>
      <c r="G49" s="40">
        <f>SUM(G4:G48)</f>
        <v>142700</v>
      </c>
      <c r="H49" s="42"/>
      <c r="I49" s="59"/>
      <c r="J49" s="60"/>
    </row>
    <row r="50" spans="1:10" ht="25.5" customHeight="1">
      <c r="A50" s="90" t="s">
        <v>168</v>
      </c>
      <c r="B50" s="91"/>
      <c r="C50" s="92" t="s">
        <v>169</v>
      </c>
      <c r="D50" s="93"/>
      <c r="E50" s="93"/>
      <c r="F50" s="94"/>
      <c r="G50" s="88"/>
      <c r="H50" s="89"/>
      <c r="I50" s="60"/>
      <c r="J50" s="60"/>
    </row>
  </sheetData>
  <mergeCells count="15">
    <mergeCell ref="A50:B50"/>
    <mergeCell ref="A1:J1"/>
    <mergeCell ref="A3:B3"/>
    <mergeCell ref="A30:B30"/>
    <mergeCell ref="A48:B48"/>
    <mergeCell ref="A49:E49"/>
    <mergeCell ref="B42:B44"/>
    <mergeCell ref="B45:B47"/>
    <mergeCell ref="I31:I32"/>
    <mergeCell ref="I39:I41"/>
    <mergeCell ref="I42:I44"/>
    <mergeCell ref="I45:I46"/>
    <mergeCell ref="J4:J29"/>
    <mergeCell ref="J31:J41"/>
    <mergeCell ref="J42:J47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2023-05-12T11:15:00Z</dcterms:created>
  <dcterms:modified xsi:type="dcterms:W3CDTF">2024-03-22T01:47:01Z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F21FEE52BF3F49C4B95600415CD0CFE8_13</vt:lpwstr>
  </property>
</Properties>
</file>