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电器" sheetId="1" r:id="rId1"/>
    <sheet name="Sheet3" sheetId="3" r:id="rId2"/>
  </sheets>
  <definedNames>
    <definedName name="_xlnm.Print_Area" localSheetId="0">电器!$A$1:$F$23</definedName>
    <definedName name="_xlnm.Print_Titles" localSheetId="0">电器!$3:$3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FBE63F9120CD4EB19E79AFA6D0B7F2B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38585" y="7383780"/>
          <a:ext cx="1353185" cy="18186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01E25C5E5AC54C5FBF636F28F45BDB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0" y="5251450"/>
          <a:ext cx="1460500" cy="2193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7340025719DB4439A057910497FAF52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839325" y="723900"/>
          <a:ext cx="2809875" cy="2990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A4D9C4EC5DEA4E91ADA36C537A7FA70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718290" y="1540510"/>
          <a:ext cx="809625" cy="20631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DA9FCE7E6E2640DDAE332507321C4DC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445240" y="3331845"/>
          <a:ext cx="1397635" cy="20910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D7BE1C7DE5224D7A8EF525B90DFE0E6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506200" y="9190990"/>
          <a:ext cx="1383030" cy="18688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C0ADDBA3244E4480B53103CCE888393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603355" y="11071225"/>
          <a:ext cx="1350645" cy="2022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247A5D125EC4446F961FA9A923CD9E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220450" y="14960600"/>
          <a:ext cx="2762250" cy="2847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C92EA6FC3F364A73950EB98882C0115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220450" y="17030700"/>
          <a:ext cx="7029450" cy="6038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1B804FC216B0495989C016C13F8409F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220450" y="25796240"/>
          <a:ext cx="2524125" cy="2762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979F06481F12479EA372E9081D94C26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220450" y="18230850"/>
          <a:ext cx="5915025" cy="3505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94F1D5FB90584B69A8EB51F22398F98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839325" y="21668740"/>
          <a:ext cx="2886075" cy="2066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23D3B5651816479BA50F638E9CFB60AD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839325" y="22595840"/>
          <a:ext cx="2590800" cy="3362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9D683E11AAD442ABBADBC2A13C526E5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220450" y="22443440"/>
          <a:ext cx="5876925" cy="4838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12A232AA46FC4B0D90B9CF612C4661C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220450" y="22443440"/>
          <a:ext cx="6200775" cy="4000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1D82B66F02F54A10A5FCA7B3E5CBBC1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220450" y="24869140"/>
          <a:ext cx="4076700" cy="5105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3798F7EEB9E84DE198D0E5872E9CFDA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220450" y="26723340"/>
          <a:ext cx="4657725" cy="3476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A3D641C5C6D547A6BE0169A8C88DA8E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1220450" y="28221940"/>
          <a:ext cx="4772025" cy="5086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46FF9D9252134F07BEA9B7E820B765D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1220450" y="29720540"/>
          <a:ext cx="3971925" cy="41433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<sst xmlns="http://schemas.openxmlformats.org/spreadsheetml/2006/main" count="75" uniqueCount="64">
  <si>
    <t>附件1：</t>
  </si>
  <si>
    <t>全院零星电器项目需求清单</t>
  </si>
  <si>
    <t>序号</t>
  </si>
  <si>
    <t>产品</t>
  </si>
  <si>
    <t>推荐品牌/型号</t>
  </si>
  <si>
    <t>规格参数     配件/耗材清单</t>
  </si>
  <si>
    <t>图片</t>
  </si>
  <si>
    <t>家用冰箱</t>
  </si>
  <si>
    <t>海尔、美的、松下 /30L</t>
  </si>
  <si>
    <t>1.样式：立式，双门。有效容积不小于30L。
2. 产品尺寸≥宽400mm深395mm高648mm
3.冷冻室容积11L、冷藏室容积21L
4.一级能效</t>
  </si>
  <si>
    <t>低温冰箱</t>
  </si>
  <si>
    <t>海尔、海信、美菱/270L</t>
  </si>
  <si>
    <t>1.样式：立式，单门。有效容积不小于270L。
2.发泡层厚度不小于100mm，高效锁冷。
3.精确控温：高清晰数码温度显示，高精度微电脑温度控制系统，箱体内温度-10℃~-25℃范围内任意设定。
4.标配一个测试孔，方便监测箱内温度。
▲5.外部尺寸（宽*深*高mm）≤750*710*1810(把手+外挂锁），满足场地需求。
6.温度均匀性：箱内温度均匀性≤3℃。</t>
  </si>
  <si>
    <t>冷藏冰箱2-8℃</t>
  </si>
  <si>
    <t>海尔、海信、美菱/310L</t>
  </si>
  <si>
    <t>▲1.样式：立式，单门。有效容积不小于:310L。
2.门体配备:采用双层钢化镀玻璃门，具有L0WE镀膜，保证门体无凝露3.产品配备强制除湿措施，在环境温度10℃依然可以运行，确保箱内湿度 35%-75% RH温度设置范围:2-8℃;湿度范围:35%-75%RHA.
5.温度波动性:波动值不高于 1℃
6三种报警方式:声音蜂鸣，LED显示闪烁，远程报警(需另接选配报警设备)
7温度数据记录:选配 USB数据导出模块，同步记录箱内温度数据8.蒸发器及制冷方式:采用风冷吹胀板蒸发器，控湿效果更好</t>
  </si>
  <si>
    <t>海尔、海信、美菱/ 395L</t>
  </si>
  <si>
    <t>▲1.样式：立式，单门。有效容积不小于395L。
2.大于等于1英寸高亮度天蓝色数码温度屏，视觉更柔和，显示精度0.1℃,可调阅湿度。
3.高精度微电脑温度控制系统，内置上部温度、下部温度、控制/报警温度、环境温度、蒸发器温度、冷凝器温度、湿度传感器等7路传感器，确保运行状态安全稳定。
4.完善的声光报警功能：具有高温、低温、高环温报警、传感器故警、开门、断电报警、电池电量低报警、主控板通讯故障报警、记录仪故障报警等多种报警功能。开门蜂鸣报警，门关闭报警消除。
5.风冷式高效冷凝器，翅片式蒸发器，冷藏内置吸风风扇，制冷迅速，具备自动化霜功能。
6.门体加热模式：自动加热模式、一直加热模式、关闭模式，实现32℃环温80%湿度条件下无凝露，小角度自动关门功能。
7.标配RS485接口、远程报警接口.
8.具有节能环保认证。</t>
  </si>
  <si>
    <t>海尔、海信、美菱/  450L</t>
  </si>
  <si>
    <t>▲1.样式：立式，双门。有效容积（L）：≥450。
▲2.精确控温：高清晰数码温度显示，上下室温度左右分区独立显示，高精度微电脑温度控制系统，确保箱体内温度保持在-10℃~-25℃范围内，显示精度0.1℃。
3.立控温：双压缩机双系统，上室、下室可独立控温，系统可靠，丝管式蒸发器，丝管冷凝器，温度稳定，确保箱内温度均匀性。
4.声光报警系统：高低温报警、开门报警、断电报警、电池电量低报警、传感器故障报警等多重保障，全面保障样本安全。开门持续1分钟，指示灯闪烁及蜂鸣报警，门关闭报警消除。
5.标配USB数据导出接口：默认导出未导出过的数据，最多导出12个月，数据PDF格式。
6.箱体上下室标配两个测试孔，方便测试箱内温度变化。
7.内部结构：上下两室，每室配置不少于六个ABS抽屉。</t>
  </si>
  <si>
    <t>冷藏冷冻冰箱</t>
  </si>
  <si>
    <t>海尔、海信、美菱/ 450L</t>
  </si>
  <si>
    <t>▲1.样式：立式，双门。有效容积（L）：≥450，上下室需容积相同。
2.高亮度数码温度显示，上冷藏室和下冷冻室分区显示，上冷藏室可通过设定使箱内温度保持在2℃～8℃范围内，下冷冻室可通过设定使箱内温度保持在-10℃～-26℃范围内，显示精度0.1℃。
3.双压缩机双系统，上冷藏室和下冷冻室可独立控制运行，其中一个出现故障不影响另外一个正常运行使用。
▲4.冷藏室配置玻璃视窗便于观察室内及配置防凝露功能：电加热+LOW-E，双重保障。
5.冷藏视窗玻璃电加热模式：自动加热模式、常开加热模式、常关模式。
6.冷藏室发泡层厚度不小于80mm，冷冻室发泡层厚度达不小于80mm。
7.箱体标配两个测试孔，冷藏冷冻室各一个。
8.标配USB数据导出接口，默认导出未导出过的数据，最多导出12个月，数据PDF格式；蓄电池可提供不少于48小时显示及报警功能。</t>
  </si>
  <si>
    <t>海尔、海信、美菱/ 725L</t>
  </si>
  <si>
    <t>▲1.样式：立式，双开门。有效容积不小于725L。
2.大于等于1英寸高亮度天蓝色数码温度屏，视觉更柔和，显示精度0.1℃,可调阅湿度。
3.高精度微电脑温度控制系统，内置上部温度、下部温度、控制/报警温度、环境温度、蒸发器温度、冷凝器温度、湿度传感器等7路传感器，确保运行状态安全稳定。
4.完善的声光报警功能：具有高温、低温、高环温报警、传感器故警、开门、断电报警、电池电量低报警、主控板通讯故障报警、记录仪故障报警等多种报警功能。开门蜂鸣报警，门关闭报警消除。
5.风冷式高效冷凝器，翅片式蒸发器，冷藏内置吸风风扇，制冷迅速，具备自动化霜功能。
6.门体加热模式：自动加热模式、一直加热模式、关闭模式，实现32℃环温80%湿度条件下无凝露，小角度自动关门功能。
7.标配RS485接口、远程报警接口.
▲8.外部尺寸（宽*深*高mm）：≤1100*775*2000（带把手）满足场地需求</t>
  </si>
  <si>
    <t>海尔、海信、美菱/890L</t>
  </si>
  <si>
    <t>▲1、有效容积:＞890升
2、门体配备:采用半发泡钢化玻璃门，最大程度保温，同时具备玻璃视窗方便观察内部 7、箱体外部材质:喷涂钢板，防腐蚀、抗氧化、易清洁3、温度设置范围:2-8℃
4、显示控制器类型:微电脑控制,精准控温，箱内温度控制在 2℃~8℃范围内，温度显示精确至 0.1℃
5、压缩机情况:采用进口品牌压缩机，制冷性能稳定性、安全性高
6、配备两个温度模拟感温盒，模拟物品储存温度，确保温度数据显示与储存温度一致
7、温度波动性:配备至少5个传感器，控温精准，波动值不高于1.5C
8、三种报警方式:声音蜂鸣，LED显示闪烁，远程报警(需另接选配报警设备)</t>
  </si>
  <si>
    <t>一体机(彩色)</t>
  </si>
  <si>
    <t>惠普、佳能、奔图</t>
  </si>
  <si>
    <r>
      <rPr>
        <sz val="11"/>
        <color rgb="FF000000"/>
        <rFont val="华文中宋"/>
        <charset val="134"/>
      </rPr>
      <t xml:space="preserve">双面功能自动    黑白打印速度(页/分钟 ppm) 33   彩色打印速度(页/分钟 ppm) 33                                                                         复印速度 33      扫描速度(稿台) 29      尺寸可支持A4、A5、B5等
</t>
    </r>
    <r>
      <rPr>
        <sz val="11"/>
        <color rgb="FFFF0000"/>
        <rFont val="华文中宋"/>
        <charset val="134"/>
      </rPr>
      <t>惠普 Color LaserJet Pro4303dw（需优于或相当于此品牌型号参数）</t>
    </r>
  </si>
  <si>
    <t>打印机；4 个预装随机  硒鼓 （黑色：印量约 1,200 页；青色、品红 色、黄色：印量约 1,000 页）；包 装箱内附带文档 （参考指南、安装卡）、法规宣传页、保修卡</t>
  </si>
  <si>
    <t>投影仪</t>
  </si>
  <si>
    <t>明基、爱普生、松下</t>
  </si>
  <si>
    <r>
      <t xml:space="preserve">安装方式桌上正投；吊装正投；吊装背投；桌上背投 尺寸范围60-200英寸  
ISO亮度4000lm              
最大兼容分辨率1920*1200dpi  
投射比例：1.125:1.46           
视频接口：HDMI 1.4，VGA，USB-A接口  双频双路Wifi      
可配：幕布用100寸4：3 吊架+HDMI线
</t>
    </r>
    <r>
      <rPr>
        <sz val="11"/>
        <color rgb="FFFF0000"/>
        <rFont val="华文中宋"/>
        <charset val="134"/>
      </rPr>
      <t>明基E595（需优于或相当于此品牌型号参数）</t>
    </r>
  </si>
  <si>
    <t>投影机*1、遥控器*1、遥控器电池（1对）、 电源线*1、HDMI线*1、 使用说明书(基本指南)*1、保修卡*1</t>
  </si>
  <si>
    <t>43英寸液晶电视</t>
  </si>
  <si>
    <t>创维、海信、康佳/43英寸</t>
  </si>
  <si>
    <t>尺寸：43英寸      刷新率60Hz
分辨率1920*1080        
1+8GB内存       HDMI接口*2      AV*1                          
同轴输出*1、USB接口*2、有射频接口</t>
  </si>
  <si>
    <t>1.电源线 2.遥控器 
3.底座    4.快速使用指南 
5.螺丝</t>
  </si>
  <si>
    <t>电视支架（挂架）</t>
  </si>
  <si>
    <t>32-55英寸电视机支架</t>
  </si>
  <si>
    <t>适合尺寸32-55英寸  20KG承重 材质冷轧钢板</t>
  </si>
  <si>
    <t>单反相机</t>
  </si>
  <si>
    <t>索尼、尼康、佳能</t>
  </si>
  <si>
    <r>
      <rPr>
        <sz val="11"/>
        <rFont val="华文中宋"/>
        <charset val="134"/>
      </rPr>
      <t>传感器尺寸：23.5x15.7mm、有效像素2088万、滤镜直径：约67mm 自动对焦系统、ISO光感度：100~51200、显示屏：约8cm（3.2英寸）、连拍速度：约8副/秒 支持4K高清视频
接口：HDMI 
镜头卡口：F卡口</t>
    </r>
    <r>
      <rPr>
        <sz val="11"/>
        <color rgb="FFFF0000"/>
        <rFont val="华文中宋"/>
        <charset val="134"/>
      </rPr>
      <t xml:space="preserve">
尼康（Nikon）D7500 单反相机 单机身（需优于此品牌型号参数）</t>
    </r>
  </si>
  <si>
    <t>相机带、锂离子电池、充电器、USB连接线、说明书、保修卡</t>
  </si>
  <si>
    <t>相机镜头A</t>
  </si>
  <si>
    <r>
      <rPr>
        <sz val="11"/>
        <color rgb="FF000000"/>
        <rFont val="华文中宋"/>
        <charset val="134"/>
      </rPr>
      <t xml:space="preserve">镜身尺寸78.7x99mm 重量(约)488g 滤光镜直径62mm
焦距105mm 光圈：F2.8
</t>
    </r>
    <r>
      <rPr>
        <sz val="11"/>
        <color rgb="FFFF0000"/>
        <rFont val="华文中宋"/>
        <charset val="134"/>
      </rPr>
      <t>尼康105微距镜头Z105MM F/2.8S（需优于此品牌型号参数）</t>
    </r>
  </si>
  <si>
    <t>镜头、镜头盖、遮光罩、镜头后盖、镜头软包、说明书、保修卡</t>
  </si>
  <si>
    <t>相机闪光灯A</t>
  </si>
  <si>
    <r>
      <rPr>
        <sz val="11"/>
        <color rgb="FF000000"/>
        <rFont val="华文中宋"/>
        <charset val="134"/>
      </rPr>
      <t xml:space="preserve">闪光持续时间（约1.7ms以内(使用1/1手动闪光时）
外部尺寸(大约)宽 69.4 毫米x高114.7 毫米x深 88.9毫米
</t>
    </r>
    <r>
      <rPr>
        <sz val="11"/>
        <color rgb="FFFF0000"/>
        <rFont val="华文中宋"/>
        <charset val="134"/>
      </rPr>
      <t>尼康日清MF18环形闪光灯（需优于此品牌型号参数）</t>
    </r>
  </si>
  <si>
    <t>1、日清MF18 *1
2、沣标2500mAh
3、镍氢电池四电一充套装 *1</t>
  </si>
  <si>
    <t>相机储存卡A</t>
  </si>
  <si>
    <r>
      <rPr>
        <sz val="11"/>
        <color rgb="FF000000"/>
        <rFont val="华文中宋"/>
        <charset val="134"/>
      </rPr>
      <t xml:space="preserve">读速100MB/s  写速85MB/s
</t>
    </r>
    <r>
      <rPr>
        <sz val="11"/>
        <color rgb="FFFF0000"/>
        <rFont val="华文中宋"/>
        <charset val="134"/>
      </rPr>
      <t>金士顿 SD存储卡（256G）（需优于此品牌型号参数）</t>
    </r>
  </si>
  <si>
    <t>存储卡*1、说明书*1 、保修卡*1</t>
  </si>
  <si>
    <t>相机镜头B</t>
  </si>
  <si>
    <r>
      <rPr>
        <sz val="11"/>
        <color rgb="FF000000"/>
        <rFont val="华文中宋"/>
        <charset val="134"/>
      </rPr>
      <t xml:space="preserve">镜身尺寸78.7x99mm 重量(约)488g 
</t>
    </r>
    <r>
      <rPr>
        <sz val="11"/>
        <color rgb="FFFF0000"/>
        <rFont val="华文中宋"/>
        <charset val="134"/>
      </rPr>
      <t>索尼镜头FE 20-70MM F4 G（需优于此品牌型号参数）</t>
    </r>
  </si>
  <si>
    <t>镜头、镜头盖、遮光罩、镜头后盖、镜头软包、说明书 、保修卡</t>
  </si>
  <si>
    <t>相机闪光灯B</t>
  </si>
  <si>
    <r>
      <rPr>
        <sz val="11"/>
        <color rgb="FF000000"/>
        <rFont val="华文中宋"/>
        <charset val="134"/>
      </rPr>
      <t xml:space="preserve">闪光持续时间（约1.7ms以内(使用1/1手动闪光时）
外部尺寸(大约)宽 69.4 毫米x高114.7 毫米x深 88.9毫米
</t>
    </r>
    <r>
      <rPr>
        <sz val="11"/>
        <color rgb="FFFF0000"/>
        <rFont val="华文中宋"/>
        <charset val="134"/>
      </rPr>
      <t>索尼HVL-F46RM闪光灯（需优于此品牌型号参数）</t>
    </r>
  </si>
  <si>
    <t>1、HVL-F46RM *1
2、沣标2500mAh
3、镍氢电池四电一充套装 *1</t>
  </si>
  <si>
    <t>相机储存卡B</t>
  </si>
  <si>
    <r>
      <rPr>
        <sz val="11"/>
        <color rgb="FF000000"/>
        <rFont val="华文中宋"/>
        <charset val="134"/>
      </rPr>
      <t xml:space="preserve">读速800MB/s 写速700MB/s 
</t>
    </r>
    <r>
      <rPr>
        <sz val="11"/>
        <color rgb="FFFF0000"/>
        <rFont val="华文中宋"/>
        <charset val="134"/>
      </rPr>
      <t>索尼CEA-G80T（80G）（需优于此品牌型号参数）</t>
    </r>
  </si>
  <si>
    <t>备注：1、本清单中所列的参考品牌仅作为说明并没有限制性，如出现了参考品牌则默认添加“高于或相当于”字样。
          2、需含5年的质保期及所有耗材费用等其他一切费用，维保费率≤3%
          3、漏报、少报的费用，均视为已隐含在总报价中，采购方无须再支付总报价之外的任何费用。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</si>
</sst>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20"/>
      <color theme="1"/>
      <name val="华文中宋"/>
      <charset val="134"/>
    </font>
    <font>
      <sz val="11"/>
      <color rgb="FF000000"/>
      <name val="华文中宋"/>
      <charset val="134"/>
    </font>
    <font>
      <sz val="12"/>
      <color theme="1"/>
      <name val="华文中宋"/>
      <charset val="134"/>
    </font>
    <font>
      <b/>
      <sz val="20"/>
      <color theme="1"/>
      <name val="等线"/>
      <charset val="134"/>
      <scheme val="minor"/>
    </font>
    <font>
      <sz val="20"/>
      <color rgb="FF000000"/>
      <name val="华文中宋"/>
      <charset val="134"/>
    </font>
    <font>
      <sz val="14"/>
      <name val="等线"/>
      <charset val="134"/>
    </font>
    <font>
      <sz val="16"/>
      <color rgb="FF000000"/>
      <name val="宋体"/>
      <charset val="134"/>
    </font>
    <font>
      <sz val="12"/>
      <name val="华文宋体"/>
      <charset val="134"/>
    </font>
    <font>
      <sz val="11"/>
      <color theme="1"/>
      <name val="等线"/>
      <charset val="134"/>
      <scheme val="minor"/>
    </font>
    <font>
      <sz val="11"/>
      <name val="华文中宋"/>
      <charset val="134"/>
    </font>
    <font>
      <sz val="11"/>
      <color theme="1"/>
      <name val="华文中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华文中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Border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/>
    </xf>
    <xf numFmtId="0" fontId="2" fillId="2" borderId="4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FA23"/>
  <sheetViews>
    <sheetView tabSelected="1" topLeftCell="A11" workbookViewId="0">
      <selection activeCell="D13" sqref="D13"/>
    </sheetView>
  </sheetViews>
  <sheetFormatPr defaultColWidth="16.125" defaultRowHeight="23.1" customHeight="1"/>
  <cols>
    <col min="1" max="1" width="7.375" style="4" customWidth="1"/>
    <col min="2" max="2" width="15.5166666666667" style="4" customWidth="1"/>
    <col min="3" max="3" width="16.375" style="4" customWidth="1"/>
    <col min="4" max="4" width="55.375" style="4" customWidth="1"/>
    <col min="5" max="5" width="30" style="5" customWidth="1"/>
    <col min="6" max="6" width="21.6833333333333" style="6" customWidth="1"/>
    <col min="7" max="16384" width="16.125" style="7"/>
  </cols>
  <sheetData>
    <row r="1" s="1" customFormat="1" customHeight="1" spans="1:6">
      <c r="A1" s="8" t="s">
        <v>0</v>
      </c>
      <c r="B1" s="8"/>
      <c r="D1" s="9"/>
      <c r="E1" s="10"/>
      <c r="F1" s="11"/>
    </row>
    <row r="2" ht="35" customHeight="1" spans="1:6">
      <c r="A2" s="12" t="s">
        <v>1</v>
      </c>
      <c r="B2" s="13"/>
      <c r="C2" s="13"/>
      <c r="D2" s="13"/>
      <c r="E2" s="13"/>
      <c r="F2" s="13"/>
    </row>
    <row r="3" s="2" customFormat="1" ht="33" customHeight="1" spans="1:16381">
      <c r="A3" s="14" t="s">
        <v>2</v>
      </c>
      <c r="B3" s="14" t="s">
        <v>3</v>
      </c>
      <c r="C3" s="2" t="s">
        <v>4</v>
      </c>
      <c r="D3" s="14" t="s">
        <v>5</v>
      </c>
      <c r="E3" s="14"/>
      <c r="F3" s="14" t="s">
        <v>6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30"/>
      <c r="XFA3" s="31"/>
    </row>
    <row r="4" ht="93" customHeight="1" spans="1:6">
      <c r="A4" s="16">
        <v>1</v>
      </c>
      <c r="B4" s="2" t="s">
        <v>7</v>
      </c>
      <c r="C4" s="17" t="s">
        <v>8</v>
      </c>
      <c r="D4" s="18" t="s">
        <v>9</v>
      </c>
      <c r="E4" s="19"/>
      <c r="F4" s="14" t="str">
        <f>_xlfn.DISPIMG("ID_7340025719DB4439A057910497FAF52E",1)</f>
        <v>=DISPIMG("ID_7340025719DB4439A057910497FAF52E",1)</v>
      </c>
    </row>
    <row r="5" ht="136" customHeight="1" spans="1:6">
      <c r="A5" s="16">
        <v>2</v>
      </c>
      <c r="B5" s="2" t="s">
        <v>10</v>
      </c>
      <c r="C5" s="17" t="s">
        <v>11</v>
      </c>
      <c r="D5" s="18" t="s">
        <v>12</v>
      </c>
      <c r="E5" s="19"/>
      <c r="F5" s="20" t="str">
        <f>_xlfn.DISPIMG("ID_A4D9C4EC5DEA4E91ADA36C537A7FA706",1)</f>
        <v>=DISPIMG("ID_A4D9C4EC5DEA4E91ADA36C537A7FA706",1)</v>
      </c>
    </row>
    <row r="6" ht="128" customHeight="1" spans="1:6">
      <c r="A6" s="16">
        <v>3</v>
      </c>
      <c r="B6" s="2" t="s">
        <v>13</v>
      </c>
      <c r="C6" s="17" t="s">
        <v>14</v>
      </c>
      <c r="D6" s="18" t="s">
        <v>15</v>
      </c>
      <c r="E6" s="19"/>
      <c r="F6" s="20" t="str">
        <f>_xlfn.DISPIMG("ID_DA9FCE7E6E2640DDAE332507321C4DCB",1)</f>
        <v>=DISPIMG("ID_DA9FCE7E6E2640DDAE332507321C4DCB",1)</v>
      </c>
    </row>
    <row r="7" s="3" customFormat="1" ht="209" customHeight="1" spans="1:6">
      <c r="A7" s="16">
        <v>4</v>
      </c>
      <c r="B7" s="2" t="s">
        <v>13</v>
      </c>
      <c r="C7" s="17" t="s">
        <v>16</v>
      </c>
      <c r="D7" s="18" t="s">
        <v>17</v>
      </c>
      <c r="E7" s="19"/>
      <c r="F7" s="20" t="str">
        <f>_xlfn.DISPIMG("ID_01E25C5E5AC54C5FBF636F28F45BDB36",1)</f>
        <v>=DISPIMG("ID_01E25C5E5AC54C5FBF636F28F45BDB36",1)</v>
      </c>
    </row>
    <row r="8" s="3" customFormat="1" ht="184" customHeight="1" spans="1:7">
      <c r="A8" s="16">
        <v>5</v>
      </c>
      <c r="B8" s="2" t="s">
        <v>10</v>
      </c>
      <c r="C8" s="17" t="s">
        <v>18</v>
      </c>
      <c r="D8" s="18" t="s">
        <v>19</v>
      </c>
      <c r="E8" s="19"/>
      <c r="F8" s="20" t="str">
        <f>_xlfn.DISPIMG("ID_FBE63F9120CD4EB19E79AFA6D0B7F2BA",1)</f>
        <v>=DISPIMG("ID_FBE63F9120CD4EB19E79AFA6D0B7F2BA",1)</v>
      </c>
      <c r="G8" s="21"/>
    </row>
    <row r="9" s="3" customFormat="1" ht="186" customHeight="1" spans="1:6">
      <c r="A9" s="16">
        <v>6</v>
      </c>
      <c r="B9" s="2" t="s">
        <v>20</v>
      </c>
      <c r="C9" s="17" t="s">
        <v>21</v>
      </c>
      <c r="D9" s="18" t="s">
        <v>22</v>
      </c>
      <c r="E9" s="19"/>
      <c r="F9" s="20" t="str">
        <f>_xlfn.DISPIMG("ID_D7BE1C7DE5224D7A8EF525B90DFE0E68",1)</f>
        <v>=DISPIMG("ID_D7BE1C7DE5224D7A8EF525B90DFE0E68",1)</v>
      </c>
    </row>
    <row r="10" s="3" customFormat="1" ht="180" customHeight="1" spans="1:6">
      <c r="A10" s="16">
        <v>7</v>
      </c>
      <c r="B10" s="2" t="s">
        <v>13</v>
      </c>
      <c r="C10" s="17" t="s">
        <v>23</v>
      </c>
      <c r="D10" s="18" t="s">
        <v>24</v>
      </c>
      <c r="E10" s="19"/>
      <c r="F10" s="20" t="str">
        <f>_xlfn.DISPIMG("ID_C0ADDBA3244E4480B53103CCE8883936",1)</f>
        <v>=DISPIMG("ID_C0ADDBA3244E4480B53103CCE8883936",1)</v>
      </c>
    </row>
    <row r="11" s="3" customFormat="1" ht="156" customHeight="1" spans="1:6">
      <c r="A11" s="16">
        <v>8</v>
      </c>
      <c r="B11" s="2" t="s">
        <v>13</v>
      </c>
      <c r="C11" s="17" t="s">
        <v>25</v>
      </c>
      <c r="D11" s="18" t="s">
        <v>26</v>
      </c>
      <c r="E11" s="19"/>
      <c r="F11" s="20" t="str">
        <f>_xlfn.DISPIMG("ID_247A5D125EC4446F961FA9A923CD9E10",1)</f>
        <v>=DISPIMG("ID_247A5D125EC4446F961FA9A923CD9E10",1)</v>
      </c>
    </row>
    <row r="12" s="3" customFormat="1" ht="112.05" spans="1:6">
      <c r="A12" s="16">
        <v>9</v>
      </c>
      <c r="B12" s="2" t="s">
        <v>27</v>
      </c>
      <c r="C12" s="17" t="s">
        <v>28</v>
      </c>
      <c r="D12" s="22" t="s">
        <v>29</v>
      </c>
      <c r="E12" s="22" t="s">
        <v>30</v>
      </c>
      <c r="F12" s="20" t="str">
        <f>_xlfn.DISPIMG("ID_C92EA6FC3F364A73950EB98882C01157",1)</f>
        <v>=DISPIMG("ID_C92EA6FC3F364A73950EB98882C01157",1)</v>
      </c>
    </row>
    <row r="13" s="3" customFormat="1" ht="126" spans="1:6">
      <c r="A13" s="16">
        <v>10</v>
      </c>
      <c r="B13" s="17" t="s">
        <v>31</v>
      </c>
      <c r="C13" s="17" t="s">
        <v>32</v>
      </c>
      <c r="D13" s="22" t="s">
        <v>33</v>
      </c>
      <c r="E13" s="22" t="s">
        <v>34</v>
      </c>
      <c r="F13" s="20" t="str">
        <f>_xlfn.DISPIMG("ID_979F06481F12479EA372E9081D94C265",1)</f>
        <v>=DISPIMG("ID_979F06481F12479EA372E9081D94C265",1)</v>
      </c>
    </row>
    <row r="14" s="3" customFormat="1" ht="93.8" spans="1:6">
      <c r="A14" s="16">
        <v>11</v>
      </c>
      <c r="B14" s="17" t="s">
        <v>35</v>
      </c>
      <c r="C14" s="17" t="s">
        <v>36</v>
      </c>
      <c r="D14" s="22" t="s">
        <v>37</v>
      </c>
      <c r="E14" s="22" t="s">
        <v>38</v>
      </c>
      <c r="F14" s="20" t="str">
        <f>_xlfn.DISPIMG("ID_94F1D5FB90584B69A8EB51F22398F986",1)</f>
        <v>=DISPIMG("ID_94F1D5FB90584B69A8EB51F22398F986",1)</v>
      </c>
    </row>
    <row r="15" s="3" customFormat="1" ht="88" customHeight="1" spans="1:6">
      <c r="A15" s="16">
        <v>12</v>
      </c>
      <c r="B15" s="17" t="s">
        <v>39</v>
      </c>
      <c r="C15" s="17" t="s">
        <v>40</v>
      </c>
      <c r="D15" s="22" t="s">
        <v>41</v>
      </c>
      <c r="E15" s="23"/>
      <c r="F15" s="20" t="str">
        <f>_xlfn.DISPIMG("ID_23D3B5651816479BA50F638E9CFB60AD",1)</f>
        <v>=DISPIMG("ID_23D3B5651816479BA50F638E9CFB60AD",1)</v>
      </c>
    </row>
    <row r="16" s="3" customFormat="1" ht="110" customHeight="1" spans="1:6">
      <c r="A16" s="16">
        <v>13</v>
      </c>
      <c r="B16" s="17" t="s">
        <v>42</v>
      </c>
      <c r="C16" s="17" t="s">
        <v>43</v>
      </c>
      <c r="D16" s="24" t="s">
        <v>44</v>
      </c>
      <c r="E16" s="22" t="s">
        <v>45</v>
      </c>
      <c r="F16" s="20" t="str">
        <f>_xlfn.DISPIMG("ID_9D683E11AAD442ABBADBC2A13C526E52",1)</f>
        <v>=DISPIMG("ID_9D683E11AAD442ABBADBC2A13C526E52",1)</v>
      </c>
    </row>
    <row r="17" s="3" customFormat="1" ht="102" customHeight="1" spans="1:6">
      <c r="A17" s="16">
        <v>14</v>
      </c>
      <c r="B17" s="17" t="s">
        <v>46</v>
      </c>
      <c r="C17" s="17" t="s">
        <v>43</v>
      </c>
      <c r="D17" s="22" t="s">
        <v>47</v>
      </c>
      <c r="E17" s="22" t="s">
        <v>48</v>
      </c>
      <c r="F17" s="20" t="str">
        <f>_xlfn.DISPIMG("ID_12A232AA46FC4B0D90B9CF612C4661C2",1)</f>
        <v>=DISPIMG("ID_12A232AA46FC4B0D90B9CF612C4661C2",1)</v>
      </c>
    </row>
    <row r="18" s="3" customFormat="1" ht="89" customHeight="1" spans="1:6">
      <c r="A18" s="16">
        <v>15</v>
      </c>
      <c r="B18" s="17" t="s">
        <v>49</v>
      </c>
      <c r="C18" s="17" t="s">
        <v>43</v>
      </c>
      <c r="D18" s="22" t="s">
        <v>50</v>
      </c>
      <c r="E18" s="22" t="s">
        <v>51</v>
      </c>
      <c r="F18" s="25" t="str">
        <f>_xlfn.DISPIMG("ID_1D82B66F02F54A10A5FCA7B3E5CBBC15",1)</f>
        <v>=DISPIMG("ID_1D82B66F02F54A10A5FCA7B3E5CBBC15",1)</v>
      </c>
    </row>
    <row r="19" s="3" customFormat="1" ht="89" customHeight="1" spans="1:6">
      <c r="A19" s="16">
        <v>16</v>
      </c>
      <c r="B19" s="17" t="s">
        <v>52</v>
      </c>
      <c r="C19" s="17" t="s">
        <v>43</v>
      </c>
      <c r="D19" s="22" t="s">
        <v>53</v>
      </c>
      <c r="E19" s="22" t="s">
        <v>54</v>
      </c>
      <c r="F19" s="20" t="str">
        <f>_xlfn.DISPIMG("ID_1B804FC216B0495989C016C13F8409F8",1)</f>
        <v>=DISPIMG("ID_1B804FC216B0495989C016C13F8409F8",1)</v>
      </c>
    </row>
    <row r="20" ht="97.65" spans="1:6">
      <c r="A20" s="16">
        <v>17</v>
      </c>
      <c r="B20" s="17" t="s">
        <v>55</v>
      </c>
      <c r="C20" s="17" t="s">
        <v>43</v>
      </c>
      <c r="D20" s="22" t="s">
        <v>56</v>
      </c>
      <c r="E20" s="22" t="s">
        <v>57</v>
      </c>
      <c r="F20" s="20" t="str">
        <f>_xlfn.DISPIMG("ID_3798F7EEB9E84DE198D0E5872E9CFDA1",1)</f>
        <v>=DISPIMG("ID_3798F7EEB9E84DE198D0E5872E9CFDA1",1)</v>
      </c>
    </row>
    <row r="21" ht="103" customHeight="1" spans="1:6">
      <c r="A21" s="16">
        <v>18</v>
      </c>
      <c r="B21" s="17" t="s">
        <v>58</v>
      </c>
      <c r="C21" s="17" t="s">
        <v>43</v>
      </c>
      <c r="D21" s="22" t="s">
        <v>59</v>
      </c>
      <c r="E21" s="22" t="s">
        <v>60</v>
      </c>
      <c r="F21" s="20" t="str">
        <f>_xlfn.DISPIMG("ID_A3D641C5C6D547A6BE0169A8C88DA8EE",1)</f>
        <v>=DISPIMG("ID_A3D641C5C6D547A6BE0169A8C88DA8EE",1)</v>
      </c>
    </row>
    <row r="22" ht="111" customHeight="1" spans="1:6">
      <c r="A22" s="16">
        <v>19</v>
      </c>
      <c r="B22" s="17" t="s">
        <v>61</v>
      </c>
      <c r="C22" s="17" t="s">
        <v>43</v>
      </c>
      <c r="D22" s="22" t="s">
        <v>62</v>
      </c>
      <c r="E22" s="22" t="s">
        <v>54</v>
      </c>
      <c r="F22" s="20" t="str">
        <f>_xlfn.DISPIMG("ID_46FF9D9252134F07BEA9B7E820B765D9",1)</f>
        <v>=DISPIMG("ID_46FF9D9252134F07BEA9B7E820B765D9",1)</v>
      </c>
    </row>
    <row r="23" ht="71" customHeight="1" spans="1:6">
      <c r="A23" s="26" t="s">
        <v>63</v>
      </c>
      <c r="B23" s="27"/>
      <c r="C23" s="28"/>
      <c r="D23" s="27"/>
      <c r="E23" s="29"/>
      <c r="F23" s="28"/>
    </row>
  </sheetData>
  <sheetProtection formatCells="0" insertHyperlinks="0" autoFilter="0"/>
  <mergeCells count="12">
    <mergeCell ref="A1:B1"/>
    <mergeCell ref="A2:F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A23:F23"/>
  </mergeCells>
  <pageMargins left="0.236220472440945" right="0.156944444444444" top="0.432638888888889" bottom="0.31" header="0.196527777777778" footer="0.14"/>
  <pageSetup paperSize="9" scale="8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E41" sqref="E41"/>
    </sheetView>
  </sheetViews>
  <sheetFormatPr defaultColWidth="9" defaultRowHeight="13.5" customHeight="1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WWO_wpscloud_20240412080740-251fd140e6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电器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袁景</cp:lastModifiedBy>
  <dcterms:created xsi:type="dcterms:W3CDTF">2006-09-17T16:00:00Z</dcterms:created>
  <cp:lastPrinted>2024-04-30T02:43:00Z</cp:lastPrinted>
  <dcterms:modified xsi:type="dcterms:W3CDTF">2024-08-06T08:38:46Z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EBE51AEA1A424F0D87C4DE7AE3D9E091_13</vt:lpwstr>
  </property>
  <property fmtid="{D5CDD505-2E9C-101B-9397-08002B2CF9AE}" pid="3" name="KSOProductBuildVer">
    <vt:lpwstr>2052-12.1.0.17147</vt:lpwstr>
  </property>
</Properties>
</file>