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620D41B39BF448A3879F287EDC04BA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91850" y="1762125"/>
          <a:ext cx="4276725" cy="3457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F09F1C2220A47CBA826A3ADC2283F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34700" y="4131945"/>
          <a:ext cx="2552700" cy="171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6D5B5A345B843ABA37CB1A9E9E3DF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68000" y="4181475"/>
          <a:ext cx="2181225" cy="2409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59DA4036DE54457497D185450A175E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06125" y="12195810"/>
          <a:ext cx="4762500" cy="492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0D2443D4F22D4FA583C46E879A29287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87100" y="14354175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04262F80052649F4AF48EC2C8FB0A77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887200" y="16311245"/>
          <a:ext cx="1714500" cy="320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39B320942314A718C773D4AAFE2C4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68000" y="7629525"/>
          <a:ext cx="1971675" cy="190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EAA427082CFC4EA8832DA8045553579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915775" y="17273270"/>
          <a:ext cx="3076575" cy="2105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AEF95BB46814416F8B8D45A62D1E040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287250" y="18257520"/>
          <a:ext cx="3638550" cy="3971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A9CB9594261842B789DAAA8F0460F33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458700" y="18752820"/>
          <a:ext cx="10287000" cy="1371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C79A62F191514140BD8B520603FAE9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230100" y="19778345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99EA8E6CA90548B7B8DDF6228FDA9FA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315825" y="24436070"/>
          <a:ext cx="1333500" cy="1895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D13ED613D2904C609539AEEB8696C41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883265" y="10344150"/>
          <a:ext cx="3800475" cy="2809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7EF492B75A294081A24716234B79658B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883265" y="13258800"/>
          <a:ext cx="2667000" cy="219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35195B97C45243A0A8A22C5025ADCC1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648450" y="1758950"/>
          <a:ext cx="1169035" cy="9480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8C0CD24A6F7547D5BB4713DBD399A7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657975" y="22945725"/>
          <a:ext cx="972185" cy="9067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353A2FE5F35648B5B786267A89BF343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581775" y="21240750"/>
          <a:ext cx="895350" cy="883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60468770DC58404981C8B4DB29F7A00C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762750" y="20441920"/>
          <a:ext cx="864235" cy="803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BCFA89A4E8444C898605B65A35121A1F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514850" y="10685145"/>
          <a:ext cx="18288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32523F1D40714E97B94ABE9C0E57AD5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95775" y="10992485"/>
          <a:ext cx="10287000" cy="18288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<sst xmlns="http://schemas.openxmlformats.org/spreadsheetml/2006/main" count="103" uniqueCount="77">
  <si>
    <t>附件一：</t>
  </si>
  <si>
    <t>序号</t>
  </si>
  <si>
    <t>名称</t>
  </si>
  <si>
    <t>单位</t>
  </si>
  <si>
    <t>数量</t>
  </si>
  <si>
    <t>产品</t>
  </si>
  <si>
    <t>图片</t>
  </si>
  <si>
    <t>备注</t>
  </si>
  <si>
    <t>应急户外 LED 灯*</t>
  </si>
  <si>
    <t>个</t>
  </si>
  <si>
    <t>虎狼照明130瓦高亮款（三档调光）户外 LED 灯</t>
  </si>
  <si>
    <t>储水净水囊*</t>
  </si>
  <si>
    <t>金星约1200斤</t>
  </si>
  <si>
    <t>容量为 500L 或以上。</t>
  </si>
  <si>
    <t>脸盆*</t>
  </si>
  <si>
    <t>可折叠</t>
  </si>
  <si>
    <t>医疗垃圾桶*</t>
  </si>
  <si>
    <t>长实脚踏分类垃圾桶68L黄色（医疗垃圾） 50*41*67cm</t>
  </si>
  <si>
    <t>生活垃圾桶*</t>
  </si>
  <si>
    <t>长实脚踏分类垃圾桶68L 灰色（其他垃圾） 50*41*67cm</t>
  </si>
  <si>
    <t>开水炉*</t>
  </si>
  <si>
    <t>9KW 信发豪华电开水器，双龙头，每小时出水量100L, 380伏，容量60L</t>
  </si>
  <si>
    <t>折叠式工作台*</t>
  </si>
  <si>
    <t>张</t>
  </si>
  <si>
    <t>多功能会议台40*120*75cm</t>
  </si>
  <si>
    <t>折叠式餐桌*</t>
  </si>
  <si>
    <t>气溶胶灭火器*</t>
  </si>
  <si>
    <t>便携式气溶胶灭火器50g</t>
  </si>
  <si>
    <t>安全警戒带*</t>
  </si>
  <si>
    <t>米</t>
  </si>
  <si>
    <t>晶华红白护栏警戒带6.0*100m（不带胶）“注意安全”</t>
  </si>
  <si>
    <t>500 米或以上。</t>
  </si>
  <si>
    <t>安全警示灯*</t>
  </si>
  <si>
    <t>赛立SL-79超亮频闪灯警报灯警示灯</t>
  </si>
  <si>
    <t>落地风扇*</t>
  </si>
  <si>
    <t>台</t>
  </si>
  <si>
    <t>莞风工业风扇750#</t>
  </si>
  <si>
    <t>个人携行背囊*</t>
  </si>
  <si>
    <t>24寸拉杆箱</t>
  </si>
  <si>
    <t>简易折叠厕所帐篷</t>
  </si>
  <si>
    <t>顶</t>
  </si>
  <si>
    <t>加厚1.2米高1.9米蓝色</t>
  </si>
  <si>
    <t>个人离地住宿帐篷床*</t>
  </si>
  <si>
    <t>离地帐篷190*70*120cm</t>
  </si>
  <si>
    <r>
      <rPr>
        <sz val="11"/>
        <color rgb="FF000000"/>
        <rFont val="华文宋体"/>
        <charset val="134"/>
      </rPr>
      <t>水</t>
    </r>
    <r>
      <rPr>
        <b/>
        <sz val="11"/>
        <color rgb="FF000000"/>
        <rFont val="华文宋体"/>
        <charset val="134"/>
      </rPr>
      <t>*</t>
    </r>
  </si>
  <si>
    <t>瓶</t>
  </si>
  <si>
    <t>怡宝纯净水400ML</t>
  </si>
  <si>
    <r>
      <rPr>
        <sz val="11"/>
        <color rgb="FF000000"/>
        <rFont val="华文宋体"/>
        <charset val="134"/>
      </rPr>
      <t>自热米饭</t>
    </r>
    <r>
      <rPr>
        <b/>
        <sz val="11"/>
        <color rgb="FF000000"/>
        <rFont val="华文宋体"/>
        <charset val="134"/>
      </rPr>
      <t>*</t>
    </r>
  </si>
  <si>
    <t>盒</t>
  </si>
  <si>
    <t>海底捞自热米饭</t>
  </si>
  <si>
    <t>水果罐头</t>
  </si>
  <si>
    <t>都乐/三只松鼠/芝麻官/真心</t>
  </si>
  <si>
    <t>分诊帐篷</t>
  </si>
  <si>
    <t>简易帐篷/30㎡。</t>
  </si>
  <si>
    <t>急救帐篷</t>
  </si>
  <si>
    <t>网架帐篷/30㎡。</t>
  </si>
  <si>
    <t>门诊帐篷</t>
  </si>
  <si>
    <t>妇产科帐篷</t>
  </si>
  <si>
    <t>网架帐篷/15㎡。</t>
  </si>
  <si>
    <t>仓库帐篷</t>
  </si>
  <si>
    <t>指挥帐篷</t>
  </si>
  <si>
    <t>后勤设备帐篷</t>
  </si>
  <si>
    <t>简易帐篷/15㎡。</t>
  </si>
  <si>
    <t>检伤分类卡</t>
  </si>
  <si>
    <t>含卡套，卡扣及卡内容</t>
  </si>
  <si>
    <t>分四类（死亡、重度、中度、轻度），每类300张</t>
  </si>
  <si>
    <t xml:space="preserve">物资托盘
</t>
  </si>
  <si>
    <t>(100x80cm)</t>
  </si>
  <si>
    <t>尺寸含塑料防潮板</t>
  </si>
  <si>
    <t>收纳箱</t>
  </si>
  <si>
    <t>100L，塑料带盖子，材质加厚</t>
  </si>
  <si>
    <t>药箱</t>
  </si>
  <si>
    <t>必须能上锁（密码）</t>
  </si>
  <si>
    <t>压缩饼干</t>
  </si>
  <si>
    <t>包</t>
  </si>
  <si>
    <t>代餐饱腹</t>
  </si>
  <si>
    <t>备注：要求下单后当日必须送达。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</si>
</sst>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华文宋体"/>
      <charset val="134"/>
    </font>
    <font>
      <b/>
      <sz val="12"/>
      <color theme="1"/>
      <name val="华文宋体"/>
      <charset val="134"/>
    </font>
    <font>
      <sz val="11"/>
      <color rgb="FF000000"/>
      <name val="华文宋体"/>
      <charset val="134"/>
    </font>
    <font>
      <sz val="11"/>
      <name val="华文宋体"/>
      <charset val="0"/>
    </font>
    <font>
      <b/>
      <sz val="20"/>
      <color rgb="FFFF0000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华文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pane ySplit="2" topLeftCell="A22" activePane="bottomLeft" state="frozen"/>
      <selection/>
      <selection pane="bottomLeft" activeCell="G38" sqref="G38"/>
    </sheetView>
  </sheetViews>
  <sheetFormatPr defaultColWidth="9" defaultRowHeight="16.5" outlineLevelCol="6"/>
  <cols>
    <col min="1" max="1" width="4.375" style="3" customWidth="1"/>
    <col min="2" max="2" width="13.5" style="1" customWidth="1"/>
    <col min="3" max="3" width="4.375" style="3" customWidth="1"/>
    <col min="4" max="4" width="4.875" style="3" customWidth="1"/>
    <col min="5" max="5" width="28" style="4" customWidth="1"/>
    <col min="6" max="6" width="11.75" style="1" customWidth="1"/>
    <col min="7" max="7" width="23.5" style="1" customWidth="1"/>
    <col min="8" max="11" width="9" style="5"/>
    <col min="12" max="16384" width="9" style="1"/>
  </cols>
  <sheetData>
    <row r="1" ht="39" customHeight="1" spans="1:7">
      <c r="A1" s="6" t="s">
        <v>0</v>
      </c>
      <c r="B1" s="6"/>
      <c r="C1" s="6"/>
      <c r="D1" s="6"/>
      <c r="E1" s="6"/>
      <c r="F1" s="6"/>
      <c r="G1" s="6"/>
    </row>
    <row r="2" spans="1:7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</row>
    <row r="3" s="1" customFormat="1" ht="48" customHeight="1" spans="1:7">
      <c r="A3" s="7">
        <v>1</v>
      </c>
      <c r="B3" s="8" t="s">
        <v>8</v>
      </c>
      <c r="C3" s="7" t="s">
        <v>9</v>
      </c>
      <c r="D3" s="7">
        <v>10</v>
      </c>
      <c r="E3" s="9" t="s">
        <v>10</v>
      </c>
      <c r="F3" s="10" t="str">
        <f>_xlfn.DISPIMG("ID_620D41B39BF448A3879F287EDC04BAC0",1)</f>
        <v>=DISPIMG("ID_620D41B39BF448A3879F287EDC04BAC0",1)</v>
      </c>
      <c r="G3" s="8"/>
    </row>
    <row r="4" s="1" customFormat="1" ht="40" customHeight="1" spans="1:7">
      <c r="A4" s="7">
        <v>2</v>
      </c>
      <c r="B4" s="8" t="s">
        <v>11</v>
      </c>
      <c r="C4" s="7" t="s">
        <v>9</v>
      </c>
      <c r="D4" s="7">
        <v>1</v>
      </c>
      <c r="E4" s="9" t="s">
        <v>12</v>
      </c>
      <c r="F4" s="10" t="str">
        <f>_xlfn.DISPIMG("ID_EF09F1C2220A47CBA826A3ADC2283FE1",1)</f>
        <v>=DISPIMG("ID_EF09F1C2220A47CBA826A3ADC2283FE1",1)</v>
      </c>
      <c r="G4" s="8" t="s">
        <v>13</v>
      </c>
    </row>
    <row r="5" s="1" customFormat="1" ht="44" customHeight="1" spans="1:7">
      <c r="A5" s="7">
        <v>3</v>
      </c>
      <c r="B5" s="8" t="s">
        <v>14</v>
      </c>
      <c r="C5" s="7" t="s">
        <v>9</v>
      </c>
      <c r="D5" s="7">
        <v>4</v>
      </c>
      <c r="E5" s="11" t="s">
        <v>15</v>
      </c>
      <c r="F5" s="10" t="str">
        <f>_xlfn.DISPIMG("ID_35195B97C45243A0A8A22C5025ADCC10",1)</f>
        <v>=DISPIMG("ID_35195B97C45243A0A8A22C5025ADCC10",1)</v>
      </c>
      <c r="G5" s="8"/>
    </row>
    <row r="6" s="1" customFormat="1" ht="48" customHeight="1" spans="1:7">
      <c r="A6" s="7">
        <v>4</v>
      </c>
      <c r="B6" s="8" t="s">
        <v>16</v>
      </c>
      <c r="C6" s="7" t="s">
        <v>9</v>
      </c>
      <c r="D6" s="7">
        <v>3</v>
      </c>
      <c r="E6" s="9" t="s">
        <v>17</v>
      </c>
      <c r="F6" s="10" t="str">
        <f>_xlfn.DISPIMG("ID_46D5B5A345B843ABA37CB1A9E9E3DF94",1)</f>
        <v>=DISPIMG("ID_46D5B5A345B843ABA37CB1A9E9E3DF94",1)</v>
      </c>
      <c r="G6" s="8"/>
    </row>
    <row r="7" s="1" customFormat="1" ht="46" customHeight="1" spans="1:7">
      <c r="A7" s="7">
        <v>5</v>
      </c>
      <c r="B7" s="8" t="s">
        <v>18</v>
      </c>
      <c r="C7" s="7" t="s">
        <v>9</v>
      </c>
      <c r="D7" s="7">
        <v>3</v>
      </c>
      <c r="E7" s="9" t="s">
        <v>19</v>
      </c>
      <c r="F7" s="10" t="str">
        <f>_xlfn.DISPIMG("ID_46D5B5A345B843ABA37CB1A9E9E3DF94",1)</f>
        <v>=DISPIMG("ID_46D5B5A345B843ABA37CB1A9E9E3DF94",1)</v>
      </c>
      <c r="G7" s="8"/>
    </row>
    <row r="8" s="1" customFormat="1" ht="63" customHeight="1" spans="1:7">
      <c r="A8" s="7">
        <v>6</v>
      </c>
      <c r="B8" s="8" t="s">
        <v>20</v>
      </c>
      <c r="C8" s="7" t="s">
        <v>9</v>
      </c>
      <c r="D8" s="7">
        <v>1</v>
      </c>
      <c r="E8" s="9" t="s">
        <v>21</v>
      </c>
      <c r="F8" s="10" t="str">
        <f>_xlfn.DISPIMG("ID_59DA4036DE54457497D185450A175E60",1)</f>
        <v>=DISPIMG("ID_59DA4036DE54457497D185450A175E60",1)</v>
      </c>
      <c r="G8" s="8"/>
    </row>
    <row r="9" s="1" customFormat="1" ht="39" customHeight="1" spans="1:7">
      <c r="A9" s="7">
        <v>7</v>
      </c>
      <c r="B9" s="8" t="s">
        <v>22</v>
      </c>
      <c r="C9" s="7" t="s">
        <v>23</v>
      </c>
      <c r="D9" s="7">
        <v>6</v>
      </c>
      <c r="E9" s="9" t="s">
        <v>24</v>
      </c>
      <c r="F9" s="10" t="str">
        <f>_xlfn.DISPIMG("ID_0D2443D4F22D4FA583C46E879A292873",1)</f>
        <v>=DISPIMG("ID_0D2443D4F22D4FA583C46E879A292873",1)</v>
      </c>
      <c r="G9" s="8"/>
    </row>
    <row r="10" s="1" customFormat="1" ht="40" customHeight="1" spans="1:7">
      <c r="A10" s="7">
        <v>8</v>
      </c>
      <c r="B10" s="8" t="s">
        <v>25</v>
      </c>
      <c r="C10" s="7" t="s">
        <v>23</v>
      </c>
      <c r="D10" s="7">
        <v>3</v>
      </c>
      <c r="E10" s="9" t="s">
        <v>24</v>
      </c>
      <c r="F10" s="10" t="str">
        <f>_xlfn.DISPIMG("ID_0D2443D4F22D4FA583C46E879A292873",1)</f>
        <v>=DISPIMG("ID_0D2443D4F22D4FA583C46E879A292873",1)</v>
      </c>
      <c r="G10" s="8"/>
    </row>
    <row r="11" s="1" customFormat="1" ht="36" customHeight="1" spans="1:7">
      <c r="A11" s="7">
        <v>9</v>
      </c>
      <c r="B11" s="8" t="s">
        <v>26</v>
      </c>
      <c r="C11" s="7" t="s">
        <v>9</v>
      </c>
      <c r="D11" s="7">
        <v>8</v>
      </c>
      <c r="E11" s="9" t="s">
        <v>27</v>
      </c>
      <c r="F11" s="10" t="str">
        <f>_xlfn.DISPIMG("ID_04262F80052649F4AF48EC2C8FB0A774",1)</f>
        <v>=DISPIMG("ID_04262F80052649F4AF48EC2C8FB0A774",1)</v>
      </c>
      <c r="G11" s="8"/>
    </row>
    <row r="12" s="1" customFormat="1" ht="48" customHeight="1" spans="1:7">
      <c r="A12" s="7">
        <v>10</v>
      </c>
      <c r="B12" s="8" t="s">
        <v>28</v>
      </c>
      <c r="C12" s="7" t="s">
        <v>29</v>
      </c>
      <c r="D12" s="7">
        <v>500</v>
      </c>
      <c r="E12" s="9" t="s">
        <v>30</v>
      </c>
      <c r="F12" s="10" t="str">
        <f>_xlfn.DISPIMG("ID_E39B320942314A718C773D4AAFE2C452",1)</f>
        <v>=DISPIMG("ID_E39B320942314A718C773D4AAFE2C452",1)</v>
      </c>
      <c r="G12" s="8" t="s">
        <v>31</v>
      </c>
    </row>
    <row r="13" s="1" customFormat="1" ht="48.9" spans="1:7">
      <c r="A13" s="7">
        <v>11</v>
      </c>
      <c r="B13" s="8" t="s">
        <v>32</v>
      </c>
      <c r="C13" s="7" t="s">
        <v>9</v>
      </c>
      <c r="D13" s="7">
        <v>2</v>
      </c>
      <c r="E13" s="9" t="s">
        <v>33</v>
      </c>
      <c r="F13" s="10" t="str">
        <f>_xlfn.DISPIMG("ID_EAA427082CFC4EA8832DA80455535798",1)</f>
        <v>=DISPIMG("ID_EAA427082CFC4EA8832DA80455535798",1)</v>
      </c>
      <c r="G13" s="8"/>
    </row>
    <row r="14" s="1" customFormat="1" ht="34" customHeight="1" spans="1:7">
      <c r="A14" s="7">
        <v>12</v>
      </c>
      <c r="B14" s="8" t="s">
        <v>34</v>
      </c>
      <c r="C14" s="7" t="s">
        <v>35</v>
      </c>
      <c r="D14" s="7">
        <v>5</v>
      </c>
      <c r="E14" s="9" t="s">
        <v>36</v>
      </c>
      <c r="F14" s="10" t="str">
        <f>_xlfn.DISPIMG("ID_AEF95BB46814416F8B8D45A62D1E040A",1)</f>
        <v>=DISPIMG("ID_AEF95BB46814416F8B8D45A62D1E040A",1)</v>
      </c>
      <c r="G14" s="8"/>
    </row>
    <row r="15" s="1" customFormat="1" ht="41" customHeight="1" spans="1:7">
      <c r="A15" s="7">
        <v>13</v>
      </c>
      <c r="B15" s="8" t="s">
        <v>37</v>
      </c>
      <c r="C15" s="7" t="s">
        <v>9</v>
      </c>
      <c r="D15" s="7">
        <v>20</v>
      </c>
      <c r="E15" s="9" t="s">
        <v>38</v>
      </c>
      <c r="F15" s="10" t="str">
        <f>_xlfn.DISPIMG("ID_A9CB9594261842B789DAAA8F0460F339",1)</f>
        <v>=DISPIMG("ID_A9CB9594261842B789DAAA8F0460F339",1)</v>
      </c>
      <c r="G15" s="8"/>
    </row>
    <row r="16" s="1" customFormat="1" ht="43" customHeight="1" spans="1:7">
      <c r="A16" s="7">
        <v>14</v>
      </c>
      <c r="B16" s="8" t="s">
        <v>39</v>
      </c>
      <c r="C16" s="7" t="s">
        <v>40</v>
      </c>
      <c r="D16" s="7">
        <v>6</v>
      </c>
      <c r="E16" s="9" t="s">
        <v>41</v>
      </c>
      <c r="F16" s="10" t="str">
        <f>_xlfn.DISPIMG("ID_C79A62F191514140BD8B520603FAE915",1)</f>
        <v>=DISPIMG("ID_C79A62F191514140BD8B520603FAE915",1)</v>
      </c>
      <c r="G16" s="8"/>
    </row>
    <row r="17" s="1" customFormat="1" ht="52.7" spans="1:7">
      <c r="A17" s="7">
        <v>15</v>
      </c>
      <c r="B17" s="8" t="s">
        <v>42</v>
      </c>
      <c r="C17" s="7" t="s">
        <v>23</v>
      </c>
      <c r="D17" s="7">
        <v>20</v>
      </c>
      <c r="E17" s="9" t="s">
        <v>43</v>
      </c>
      <c r="F17" s="10" t="str">
        <f>_xlfn.DISPIMG("ID_D13ED613D2904C609539AEEB8696C41F",1)</f>
        <v>=DISPIMG("ID_D13ED613D2904C609539AEEB8696C41F",1)</v>
      </c>
      <c r="G17" s="8"/>
    </row>
    <row r="18" s="1" customFormat="1" ht="33" customHeight="1" spans="1:7">
      <c r="A18" s="7">
        <v>16</v>
      </c>
      <c r="B18" s="8" t="s">
        <v>44</v>
      </c>
      <c r="C18" s="7" t="s">
        <v>45</v>
      </c>
      <c r="D18" s="12">
        <v>50</v>
      </c>
      <c r="E18" s="9" t="s">
        <v>46</v>
      </c>
      <c r="F18" s="10" t="str">
        <f>_xlfn.DISPIMG("ID_99EA8E6CA90548B7B8DDF6228FDA9FA3",1)</f>
        <v>=DISPIMG("ID_99EA8E6CA90548B7B8DDF6228FDA9FA3",1)</v>
      </c>
      <c r="G18" s="8"/>
    </row>
    <row r="19" s="1" customFormat="1" ht="40" customHeight="1" spans="1:7">
      <c r="A19" s="7">
        <v>17</v>
      </c>
      <c r="B19" s="8" t="s">
        <v>47</v>
      </c>
      <c r="C19" s="7" t="s">
        <v>48</v>
      </c>
      <c r="D19" s="12">
        <v>50</v>
      </c>
      <c r="E19" s="9" t="s">
        <v>49</v>
      </c>
      <c r="F19" s="10" t="str">
        <f>_xlfn.DISPIMG("ID_7EF492B75A294081A24716234B79658B",1)</f>
        <v>=DISPIMG("ID_7EF492B75A294081A24716234B79658B",1)</v>
      </c>
      <c r="G19" s="8"/>
    </row>
    <row r="20" spans="1:7">
      <c r="A20" s="7">
        <v>18</v>
      </c>
      <c r="B20" s="8" t="s">
        <v>50</v>
      </c>
      <c r="C20" s="7" t="s">
        <v>45</v>
      </c>
      <c r="D20" s="12">
        <v>50</v>
      </c>
      <c r="E20" s="9" t="s">
        <v>51</v>
      </c>
      <c r="F20" s="10"/>
      <c r="G20" s="8"/>
    </row>
    <row r="21" s="1" customFormat="1" ht="42" customHeight="1" spans="1:7">
      <c r="A21" s="7">
        <v>19</v>
      </c>
      <c r="B21" s="8" t="s">
        <v>52</v>
      </c>
      <c r="C21" s="7" t="s">
        <v>40</v>
      </c>
      <c r="D21" s="7">
        <v>1</v>
      </c>
      <c r="E21" s="8" t="s">
        <v>53</v>
      </c>
      <c r="F21" s="10" t="str">
        <f>_xlfn.DISPIMG("ID_BCFA89A4E8444C898605B65A35121A1F",1)</f>
        <v>=DISPIMG("ID_BCFA89A4E8444C898605B65A35121A1F",1)</v>
      </c>
      <c r="G21" s="10"/>
    </row>
    <row r="22" s="1" customFormat="1" ht="42" customHeight="1" spans="1:7">
      <c r="A22" s="7">
        <v>20</v>
      </c>
      <c r="B22" s="8" t="s">
        <v>54</v>
      </c>
      <c r="C22" s="7" t="s">
        <v>40</v>
      </c>
      <c r="D22" s="7">
        <v>1</v>
      </c>
      <c r="E22" s="8" t="s">
        <v>55</v>
      </c>
      <c r="F22" s="10" t="str">
        <f t="shared" ref="F22:F26" si="0">_xlfn.DISPIMG("ID_32523F1D40714E97B94ABE9C0E57AD56",1)</f>
        <v>=DISPIMG("ID_32523F1D40714E97B94ABE9C0E57AD56",1)</v>
      </c>
      <c r="G22" s="10"/>
    </row>
    <row r="23" s="1" customFormat="1" ht="42" customHeight="1" spans="1:7">
      <c r="A23" s="7">
        <v>21</v>
      </c>
      <c r="B23" s="8" t="s">
        <v>56</v>
      </c>
      <c r="C23" s="7" t="s">
        <v>40</v>
      </c>
      <c r="D23" s="7">
        <v>2</v>
      </c>
      <c r="E23" s="8" t="s">
        <v>55</v>
      </c>
      <c r="F23" s="10" t="str">
        <f t="shared" si="0"/>
        <v>=DISPIMG("ID_32523F1D40714E97B94ABE9C0E57AD56",1)</v>
      </c>
      <c r="G23" s="10"/>
    </row>
    <row r="24" s="1" customFormat="1" ht="42" customHeight="1" spans="1:7">
      <c r="A24" s="7">
        <v>22</v>
      </c>
      <c r="B24" s="8" t="s">
        <v>57</v>
      </c>
      <c r="C24" s="7" t="s">
        <v>40</v>
      </c>
      <c r="D24" s="7">
        <v>1</v>
      </c>
      <c r="E24" s="8" t="s">
        <v>58</v>
      </c>
      <c r="F24" s="10" t="str">
        <f t="shared" si="0"/>
        <v>=DISPIMG("ID_32523F1D40714E97B94ABE9C0E57AD56",1)</v>
      </c>
      <c r="G24" s="10"/>
    </row>
    <row r="25" s="1" customFormat="1" ht="42" customHeight="1" spans="1:7">
      <c r="A25" s="7">
        <v>23</v>
      </c>
      <c r="B25" s="8" t="s">
        <v>59</v>
      </c>
      <c r="C25" s="7" t="s">
        <v>40</v>
      </c>
      <c r="D25" s="7">
        <v>1</v>
      </c>
      <c r="E25" s="8" t="s">
        <v>58</v>
      </c>
      <c r="F25" s="10" t="str">
        <f t="shared" si="0"/>
        <v>=DISPIMG("ID_32523F1D40714E97B94ABE9C0E57AD56",1)</v>
      </c>
      <c r="G25" s="10"/>
    </row>
    <row r="26" s="1" customFormat="1" ht="42" customHeight="1" spans="1:7">
      <c r="A26" s="7">
        <v>24</v>
      </c>
      <c r="B26" s="8" t="s">
        <v>60</v>
      </c>
      <c r="C26" s="7" t="s">
        <v>40</v>
      </c>
      <c r="D26" s="7">
        <v>1</v>
      </c>
      <c r="E26" s="8" t="s">
        <v>55</v>
      </c>
      <c r="F26" s="10" t="str">
        <f t="shared" si="0"/>
        <v>=DISPIMG("ID_32523F1D40714E97B94ABE9C0E57AD56",1)</v>
      </c>
      <c r="G26" s="10"/>
    </row>
    <row r="27" s="1" customFormat="1" ht="42" customHeight="1" spans="1:7">
      <c r="A27" s="7">
        <v>25</v>
      </c>
      <c r="B27" s="8" t="s">
        <v>61</v>
      </c>
      <c r="C27" s="7" t="s">
        <v>40</v>
      </c>
      <c r="D27" s="7">
        <v>1</v>
      </c>
      <c r="E27" s="8" t="s">
        <v>62</v>
      </c>
      <c r="F27" s="10" t="str">
        <f>_xlfn.DISPIMG("ID_BCFA89A4E8444C898605B65A35121A1F",1)</f>
        <v>=DISPIMG("ID_BCFA89A4E8444C898605B65A35121A1F",1)</v>
      </c>
      <c r="G27" s="10"/>
    </row>
    <row r="28" s="2" customFormat="1" ht="45" customHeight="1" spans="1:7">
      <c r="A28" s="7">
        <v>26</v>
      </c>
      <c r="B28" s="8" t="s">
        <v>63</v>
      </c>
      <c r="C28" s="7" t="s">
        <v>23</v>
      </c>
      <c r="D28" s="7">
        <v>1200</v>
      </c>
      <c r="E28" s="9" t="s">
        <v>64</v>
      </c>
      <c r="F28" s="10" t="str">
        <f>_xlfn.DISPIMG("ID_60468770DC58404981C8B4DB29F7A00C",1)</f>
        <v>=DISPIMG("ID_60468770DC58404981C8B4DB29F7A00C",1)</v>
      </c>
      <c r="G28" s="8" t="s">
        <v>65</v>
      </c>
    </row>
    <row r="29" s="2" customFormat="1" ht="40" customHeight="1" spans="1:7">
      <c r="A29" s="7">
        <v>27</v>
      </c>
      <c r="B29" s="8" t="s">
        <v>66</v>
      </c>
      <c r="C29" s="7" t="s">
        <v>9</v>
      </c>
      <c r="D29" s="7">
        <v>10</v>
      </c>
      <c r="E29" s="9" t="s">
        <v>67</v>
      </c>
      <c r="F29" s="10" t="str">
        <f>_xlfn.DISPIMG("ID_353A2FE5F35648B5B786267A89BF343E",1)</f>
        <v>=DISPIMG("ID_353A2FE5F35648B5B786267A89BF343E",1)</v>
      </c>
      <c r="G29" s="8" t="s">
        <v>68</v>
      </c>
    </row>
    <row r="30" s="2" customFormat="1" ht="22" customHeight="1" spans="1:7">
      <c r="A30" s="7">
        <v>28</v>
      </c>
      <c r="B30" s="8" t="s">
        <v>69</v>
      </c>
      <c r="C30" s="7" t="s">
        <v>9</v>
      </c>
      <c r="D30" s="7">
        <v>10</v>
      </c>
      <c r="E30" s="9" t="s">
        <v>70</v>
      </c>
      <c r="F30" s="10"/>
      <c r="G30" s="8"/>
    </row>
    <row r="31" s="2" customFormat="1" ht="45" customHeight="1" spans="1:7">
      <c r="A31" s="7">
        <v>29</v>
      </c>
      <c r="B31" s="8" t="s">
        <v>71</v>
      </c>
      <c r="C31" s="7" t="s">
        <v>9</v>
      </c>
      <c r="D31" s="7">
        <v>5</v>
      </c>
      <c r="E31" s="9" t="s">
        <v>72</v>
      </c>
      <c r="F31" s="10" t="str">
        <f>_xlfn.DISPIMG("ID_8C0CD24A6F7547D5BB4713DBD399A720",1)</f>
        <v>=DISPIMG("ID_8C0CD24A6F7547D5BB4713DBD399A720",1)</v>
      </c>
      <c r="G31" s="8"/>
    </row>
    <row r="32" s="2" customFormat="1" ht="45" customHeight="1" spans="1:7">
      <c r="A32" s="7">
        <v>30</v>
      </c>
      <c r="B32" s="8" t="s">
        <v>73</v>
      </c>
      <c r="C32" s="7" t="s">
        <v>74</v>
      </c>
      <c r="D32" s="7">
        <v>60</v>
      </c>
      <c r="E32" s="9" t="s">
        <v>75</v>
      </c>
      <c r="F32" s="10"/>
      <c r="G32" s="8"/>
    </row>
    <row r="33" ht="29.25" spans="1:7">
      <c r="A33" s="13" t="s">
        <v>76</v>
      </c>
      <c r="B33" s="14"/>
      <c r="C33" s="13"/>
      <c r="D33" s="13"/>
      <c r="E33" s="14"/>
      <c r="F33" s="14"/>
      <c r="G33" s="14"/>
    </row>
  </sheetData>
  <mergeCells count="2">
    <mergeCell ref="A1:G1"/>
    <mergeCell ref="A33:G33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袁景</cp:lastModifiedBy>
  <dcterms:created xsi:type="dcterms:W3CDTF">2024-09-25T06:43:00Z</dcterms:created>
  <dcterms:modified xsi:type="dcterms:W3CDTF">2024-11-08T01:56:39Z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262C6B90E8B94A74B7B0F0D69013CB78_13</vt:lpwstr>
  </property>
  <property fmtid="{D5CDD505-2E9C-101B-9397-08002B2CF9AE}" pid="3" name="KSOProductBuildVer">
    <vt:lpwstr>2052-12.1.0.18608</vt:lpwstr>
  </property>
</Properties>
</file>